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ooster" sheetId="1" state="visible" r:id="rId1"/>
    <sheet name="Arbeidstijdenwet" sheetId="2" state="visible" r:id="rId2"/>
    <sheet name="Toelichting" sheetId="3" state="visible" r:id="rId3"/>
  </sheets>
  <definedNames/>
  <calcPr calcId="124519" fullCalcOnLoad="1"/>
</workbook>
</file>

<file path=xl/styles.xml><?xml version="1.0" encoding="utf-8"?>
<styleSheet xmlns="http://schemas.openxmlformats.org/spreadsheetml/2006/main">
  <numFmts count="4">
    <numFmt numFmtId="164" formatCode="dd-mm-yyyy"/>
    <numFmt numFmtId="165" formatCode="ddd dd-mm"/>
    <numFmt numFmtId="166" formatCode="hh:mm"/>
    <numFmt numFmtId="167" formatCode="0.000"/>
  </numFmts>
  <fonts count="12">
    <font>
      <name val="Calibri"/>
      <family val="2"/>
      <color theme="1"/>
      <sz val="11"/>
      <scheme val="minor"/>
    </font>
    <font>
      <name val="Arial"/>
      <b val="1"/>
      <color rgb="001F5FBF"/>
      <sz val="16"/>
    </font>
    <font>
      <name val="Arial"/>
      <color rgb="005B6472"/>
      <sz val="9"/>
    </font>
    <font>
      <name val="Arial"/>
      <b val="1"/>
      <color rgb="001A1D23"/>
      <sz val="10"/>
    </font>
    <font>
      <name val="Arial"/>
      <color rgb="001A1D23"/>
      <sz val="10"/>
    </font>
    <font>
      <name val="Arial"/>
      <i val="1"/>
      <color rgb="005B6472"/>
      <sz val="9"/>
    </font>
    <font>
      <name val="Arial"/>
      <b val="1"/>
      <color rgb="001F5FBF"/>
      <sz val="10"/>
    </font>
    <font>
      <name val="Arial"/>
      <b val="1"/>
      <color rgb="001A1D23"/>
      <sz val="9"/>
    </font>
    <font>
      <name val="Arial"/>
      <b val="1"/>
      <color rgb="005B6472"/>
      <sz val="10"/>
    </font>
    <font>
      <name val="Arial"/>
      <b val="1"/>
      <color rgb="005B6472"/>
      <sz val="9"/>
    </font>
    <font>
      <name val="Arial"/>
      <b val="1"/>
      <color rgb="005B6472"/>
      <sz val="8"/>
    </font>
    <font>
      <name val="Arial"/>
      <b val="1"/>
      <color rgb="001F5FBF"/>
      <sz val="12"/>
    </font>
  </fonts>
  <fills count="5">
    <fill>
      <patternFill/>
    </fill>
    <fill>
      <patternFill patternType="gray125"/>
    </fill>
    <fill>
      <patternFill patternType="solid">
        <fgColor rgb="00FFF7D6"/>
      </patternFill>
    </fill>
    <fill>
      <patternFill patternType="solid">
        <fgColor rgb="00EDF1F7"/>
      </patternFill>
    </fill>
    <fill>
      <patternFill patternType="solid">
        <fgColor rgb="00F2F5FA"/>
      </patternFill>
    </fill>
  </fills>
  <borders count="2">
    <border>
      <left/>
      <right/>
      <top/>
      <bottom/>
      <diagonal/>
    </border>
    <border>
      <left style="thin">
        <color rgb="00C9D2E0"/>
      </left>
      <right style="thin">
        <color rgb="00C9D2E0"/>
      </right>
      <top style="thin">
        <color rgb="00C9D2E0"/>
      </top>
      <bottom style="thin">
        <color rgb="00C9D2E0"/>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pivotButton="0" quotePrefix="0" xfId="0"/>
    <xf numFmtId="164" fontId="4" fillId="2" borderId="1" pivotButton="0" quotePrefix="0" xfId="0"/>
    <xf numFmtId="0" fontId="5" fillId="0" borderId="0" pivotButton="0" quotePrefix="0" xfId="0"/>
    <xf numFmtId="0" fontId="0" fillId="3" borderId="0" pivotButton="0" quotePrefix="0" xfId="0"/>
    <xf numFmtId="165" fontId="6" fillId="3" borderId="0" applyAlignment="1" pivotButton="0" quotePrefix="0" xfId="0">
      <alignment horizontal="center"/>
    </xf>
    <xf numFmtId="0" fontId="8" fillId="4" borderId="0" applyAlignment="1" pivotButton="0" quotePrefix="0" xfId="0">
      <alignment horizontal="center"/>
    </xf>
    <xf numFmtId="0" fontId="7" fillId="3" borderId="1" pivotButton="0" quotePrefix="0" xfId="0"/>
    <xf numFmtId="0" fontId="7" fillId="3" borderId="1" applyAlignment="1" pivotButton="0" quotePrefix="0" xfId="0">
      <alignment horizontal="center"/>
    </xf>
    <xf numFmtId="0" fontId="7" fillId="4" borderId="1" applyAlignment="1" pivotButton="0" quotePrefix="0" xfId="0">
      <alignment horizontal="center"/>
    </xf>
    <xf numFmtId="0" fontId="7" fillId="4" borderId="1" applyAlignment="1" pivotButton="0" quotePrefix="0" xfId="0">
      <alignment horizontal="center" wrapText="1"/>
    </xf>
    <xf numFmtId="0" fontId="0" fillId="2" borderId="1" pivotButton="0" quotePrefix="0" xfId="0"/>
    <xf numFmtId="166" fontId="0" fillId="2" borderId="1" pivotButton="0" quotePrefix="0" xfId="0"/>
    <xf numFmtId="1" fontId="0" fillId="2" borderId="1" pivotButton="0" quotePrefix="0" xfId="0"/>
    <xf numFmtId="2" fontId="0" fillId="4" borderId="1" pivotButton="0" quotePrefix="0" xfId="0"/>
    <xf numFmtId="2" fontId="3" fillId="4" borderId="1" pivotButton="0" quotePrefix="0" xfId="0"/>
    <xf numFmtId="2" fontId="3" fillId="0" borderId="1" pivotButton="0" quotePrefix="0" xfId="0"/>
    <xf numFmtId="0" fontId="9" fillId="0" borderId="0" applyAlignment="1" pivotButton="0" quotePrefix="0" xfId="0">
      <alignment horizontal="center"/>
    </xf>
    <xf numFmtId="0" fontId="7" fillId="3" borderId="1" applyAlignment="1" pivotButton="0" quotePrefix="0" xfId="0">
      <alignment horizontal="center" vertical="center" wrapText="1"/>
    </xf>
    <xf numFmtId="0" fontId="10" fillId="4" borderId="1" applyAlignment="1" pivotButton="0" quotePrefix="0" xfId="0">
      <alignment horizontal="center"/>
    </xf>
    <xf numFmtId="0" fontId="4" fillId="0" borderId="1" pivotButton="0" quotePrefix="0" xfId="0"/>
    <xf numFmtId="2" fontId="4" fillId="0" borderId="1" pivotButton="0" quotePrefix="0" xfId="0"/>
    <xf numFmtId="0" fontId="4" fillId="0" borderId="1" applyAlignment="1" pivotButton="0" quotePrefix="0" xfId="0">
      <alignment horizontal="center"/>
    </xf>
    <xf numFmtId="167" fontId="4" fillId="4" borderId="1" pivotButton="0" quotePrefix="0" xfId="0"/>
    <xf numFmtId="2" fontId="4" fillId="4" borderId="1" pivotButton="0" quotePrefix="0" xfId="0"/>
    <xf numFmtId="0" fontId="5" fillId="0" borderId="0" applyAlignment="1" pivotButton="0" quotePrefix="0" xfId="0">
      <alignment vertical="top" wrapText="1"/>
    </xf>
    <xf numFmtId="0" fontId="11" fillId="0" borderId="0" applyAlignment="1" pivotButton="0" quotePrefix="0" xfId="0">
      <alignment vertical="top" wrapText="1"/>
    </xf>
    <xf numFmtId="0" fontId="4" fillId="0" borderId="0" applyAlignment="1" pivotButton="0" quotePrefix="0" xfId="0">
      <alignment vertical="top" wrapText="1"/>
    </xf>
    <xf numFmtId="0" fontId="8"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comments/comment1.xml><?xml version="1.0" encoding="utf-8"?>
<comments xmlns="http://schemas.openxmlformats.org/spreadsheetml/2006/main">
  <authors>
    <author>Celtucom</author>
  </authors>
  <commentList>
    <comment ref="C5" authorId="0" shapeId="0">
      <text>
        <t>Vul de maandag van de week in. De datums boven de dagen vullen zichzelf.</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outlinePr summaryBelow="1" summaryRight="1"/>
    <pageSetUpPr/>
  </sheetPr>
  <dimension ref="A1:AD27"/>
  <sheetViews>
    <sheetView showGridLines="0" workbookViewId="0">
      <pane xSplit="1" ySplit="9" topLeftCell="B10" activePane="bottomRight" state="frozen"/>
      <selection pane="topRight"/>
      <selection pane="bottomLeft"/>
      <selection pane="bottomRight" activeCell="A1" sqref="A1"/>
    </sheetView>
  </sheetViews>
  <sheetFormatPr baseColWidth="8" defaultRowHeight="15"/>
  <cols>
    <col width="24" customWidth="1" min="1" max="1"/>
    <col width="8" customWidth="1" min="2" max="2"/>
    <col width="8" customWidth="1" min="3" max="3"/>
    <col width="8" customWidth="1" min="4" max="4"/>
    <col width="8" customWidth="1" min="5" max="5"/>
    <col width="8" customWidth="1" min="6" max="6"/>
    <col width="8" customWidth="1" min="7" max="7"/>
    <col width="8" customWidth="1" min="8" max="8"/>
    <col width="8" customWidth="1" min="9" max="9"/>
    <col width="8" customWidth="1" min="10" max="10"/>
    <col width="8" customWidth="1" min="11" max="11"/>
    <col width="8" customWidth="1" min="12" max="12"/>
    <col width="8" customWidth="1" min="13" max="13"/>
    <col width="8" customWidth="1" min="14" max="14"/>
    <col width="8" customWidth="1" min="15" max="15"/>
    <col width="8" customWidth="1" min="16" max="16"/>
    <col width="8" customWidth="1" min="17" max="17"/>
    <col width="8" customWidth="1" min="18" max="18"/>
    <col width="8" customWidth="1" min="19" max="19"/>
    <col width="8" customWidth="1" min="20" max="20"/>
    <col width="8" customWidth="1" min="21" max="21"/>
    <col width="8" customWidth="1" min="22" max="22"/>
    <col width="6" customWidth="1" min="23" max="23"/>
    <col width="6" customWidth="1" min="24" max="24"/>
    <col width="6" customWidth="1" min="25" max="25"/>
    <col width="6" customWidth="1" min="26" max="26"/>
    <col width="6" customWidth="1" min="27" max="27"/>
    <col width="6" customWidth="1" min="28" max="28"/>
    <col width="6" customWidth="1" min="29" max="29"/>
    <col width="13" customWidth="1" min="30" max="30"/>
  </cols>
  <sheetData>
    <row r="1">
      <c r="A1" s="1" t="inlineStr">
        <is>
          <t>Werkrooster</t>
        </is>
      </c>
    </row>
    <row r="2">
      <c r="A2" s="2" t="inlineStr">
        <is>
          <t>Eén week, per medewerker, met de grenzen van de Arbeidstijdenwet ernaast.</t>
        </is>
      </c>
    </row>
    <row r="4">
      <c r="A4" s="3" t="inlineStr">
        <is>
          <t>Team of afdeling</t>
        </is>
      </c>
      <c r="C4" s="4" t="n"/>
    </row>
    <row r="5">
      <c r="A5" s="3" t="inlineStr">
        <is>
          <t>Maandag van deze week</t>
        </is>
      </c>
      <c r="C5" s="5" t="inlineStr">
        <is>
          <t>2026-10-05</t>
        </is>
      </c>
      <c r="E5" s="6" t="inlineStr">
        <is>
          <t>← vul deze datum in, de dagen erboven vullen zichzelf</t>
        </is>
      </c>
    </row>
    <row r="6">
      <c r="A6" s="6" t="inlineStr">
        <is>
          <t>Geel = zelf invullen. Wit met formule = niet aanpassen. Een dienst die na middernacht eindigt vul je gewoon in, bijvoorbeeld 22:00 tot 06:00.</t>
        </is>
      </c>
    </row>
    <row r="8">
      <c r="A8" s="7" t="inlineStr"/>
      <c r="B8" s="8">
        <f>IF($C$5="","maandag",$C$5)</f>
        <v/>
      </c>
      <c r="E8" s="8">
        <f>IF($C$5="","dinsdag",$C$5+1)</f>
        <v/>
      </c>
      <c r="H8" s="8">
        <f>IF($C$5="","woensdag",$C$5+2)</f>
        <v/>
      </c>
      <c r="K8" s="8">
        <f>IF($C$5="","donderdag",$C$5+3)</f>
        <v/>
      </c>
      <c r="N8" s="8">
        <f>IF($C$5="","vrijdag",$C$5+4)</f>
        <v/>
      </c>
      <c r="Q8" s="8">
        <f>IF($C$5="","zaterdag",$C$5+5)</f>
        <v/>
      </c>
      <c r="T8" s="8">
        <f>IF($C$5="","zondag",$C$5+6)</f>
        <v/>
      </c>
      <c r="W8" s="9" t="inlineStr">
        <is>
          <t>Uren per dag</t>
        </is>
      </c>
    </row>
    <row r="9" ht="28" customHeight="1">
      <c r="A9" s="10" t="inlineStr">
        <is>
          <t>Medewerker</t>
        </is>
      </c>
      <c r="B9" s="11" t="inlineStr">
        <is>
          <t>Begin</t>
        </is>
      </c>
      <c r="C9" s="11" t="inlineStr">
        <is>
          <t>Einde</t>
        </is>
      </c>
      <c r="D9" s="11" t="inlineStr">
        <is>
          <t>Pauze</t>
        </is>
      </c>
      <c r="E9" s="11" t="inlineStr">
        <is>
          <t>Begin</t>
        </is>
      </c>
      <c r="F9" s="11" t="inlineStr">
        <is>
          <t>Einde</t>
        </is>
      </c>
      <c r="G9" s="11" t="inlineStr">
        <is>
          <t>Pauze</t>
        </is>
      </c>
      <c r="H9" s="11" t="inlineStr">
        <is>
          <t>Begin</t>
        </is>
      </c>
      <c r="I9" s="11" t="inlineStr">
        <is>
          <t>Einde</t>
        </is>
      </c>
      <c r="J9" s="11" t="inlineStr">
        <is>
          <t>Pauze</t>
        </is>
      </c>
      <c r="K9" s="11" t="inlineStr">
        <is>
          <t>Begin</t>
        </is>
      </c>
      <c r="L9" s="11" t="inlineStr">
        <is>
          <t>Einde</t>
        </is>
      </c>
      <c r="M9" s="11" t="inlineStr">
        <is>
          <t>Pauze</t>
        </is>
      </c>
      <c r="N9" s="11" t="inlineStr">
        <is>
          <t>Begin</t>
        </is>
      </c>
      <c r="O9" s="11" t="inlineStr">
        <is>
          <t>Einde</t>
        </is>
      </c>
      <c r="P9" s="11" t="inlineStr">
        <is>
          <t>Pauze</t>
        </is>
      </c>
      <c r="Q9" s="11" t="inlineStr">
        <is>
          <t>Begin</t>
        </is>
      </c>
      <c r="R9" s="11" t="inlineStr">
        <is>
          <t>Einde</t>
        </is>
      </c>
      <c r="S9" s="11" t="inlineStr">
        <is>
          <t>Pauze</t>
        </is>
      </c>
      <c r="T9" s="11" t="inlineStr">
        <is>
          <t>Begin</t>
        </is>
      </c>
      <c r="U9" s="11" t="inlineStr">
        <is>
          <t>Einde</t>
        </is>
      </c>
      <c r="V9" s="11" t="inlineStr">
        <is>
          <t>Pauze</t>
        </is>
      </c>
      <c r="W9" s="12" t="inlineStr">
        <is>
          <t>ma</t>
        </is>
      </c>
      <c r="X9" s="12" t="inlineStr">
        <is>
          <t>di</t>
        </is>
      </c>
      <c r="Y9" s="12" t="inlineStr">
        <is>
          <t>wo</t>
        </is>
      </c>
      <c r="Z9" s="12" t="inlineStr">
        <is>
          <t>do</t>
        </is>
      </c>
      <c r="AA9" s="12" t="inlineStr">
        <is>
          <t>vr</t>
        </is>
      </c>
      <c r="AB9" s="12" t="inlineStr">
        <is>
          <t>za</t>
        </is>
      </c>
      <c r="AC9" s="12" t="inlineStr">
        <is>
          <t>zo</t>
        </is>
      </c>
      <c r="AD9" s="13" t="inlineStr">
        <is>
          <t>Uren deze week</t>
        </is>
      </c>
    </row>
    <row r="10">
      <c r="A10" s="14" t="n"/>
      <c r="B10" s="15" t="n"/>
      <c r="C10" s="15" t="n"/>
      <c r="D10" s="16" t="n"/>
      <c r="E10" s="15" t="n"/>
      <c r="F10" s="15" t="n"/>
      <c r="G10" s="16" t="n"/>
      <c r="H10" s="15" t="n"/>
      <c r="I10" s="15" t="n"/>
      <c r="J10" s="16" t="n"/>
      <c r="K10" s="15" t="n"/>
      <c r="L10" s="15" t="n"/>
      <c r="M10" s="16" t="n"/>
      <c r="N10" s="15" t="n"/>
      <c r="O10" s="15" t="n"/>
      <c r="P10" s="16" t="n"/>
      <c r="Q10" s="15" t="n"/>
      <c r="R10" s="15" t="n"/>
      <c r="S10" s="16" t="n"/>
      <c r="T10" s="15" t="n"/>
      <c r="U10" s="15" t="n"/>
      <c r="V10" s="16" t="n"/>
      <c r="W10" s="17">
        <f>IF(OR(B10="",C10=""),"",ROUND((C10-B10+IF(C10&lt;B10,1,0))*24-N(D10)/60,2))</f>
        <v/>
      </c>
      <c r="X10" s="17">
        <f>IF(OR(E10="",F10=""),"",ROUND((F10-E10+IF(F10&lt;E10,1,0))*24-N(G10)/60,2))</f>
        <v/>
      </c>
      <c r="Y10" s="17">
        <f>IF(OR(H10="",I10=""),"",ROUND((I10-H10+IF(I10&lt;H10,1,0))*24-N(J10)/60,2))</f>
        <v/>
      </c>
      <c r="Z10" s="17">
        <f>IF(OR(K10="",L10=""),"",ROUND((L10-K10+IF(L10&lt;K10,1,0))*24-N(M10)/60,2))</f>
        <v/>
      </c>
      <c r="AA10" s="17">
        <f>IF(OR(N10="",O10=""),"",ROUND((O10-N10+IF(O10&lt;N10,1,0))*24-N(P10)/60,2))</f>
        <v/>
      </c>
      <c r="AB10" s="17">
        <f>IF(OR(Q10="",R10=""),"",ROUND((R10-Q10+IF(R10&lt;Q10,1,0))*24-N(S10)/60,2))</f>
        <v/>
      </c>
      <c r="AC10" s="17">
        <f>IF(OR(T10="",U10=""),"",ROUND((U10-T10+IF(U10&lt;T10,1,0))*24-N(V10)/60,2))</f>
        <v/>
      </c>
      <c r="AD10" s="18">
        <f>IF(COUNT(W10:AC10)=0,"",ROUND(SUM(W10:AC10),2))</f>
        <v/>
      </c>
    </row>
    <row r="11">
      <c r="A11" s="14" t="n"/>
      <c r="B11" s="15" t="n"/>
      <c r="C11" s="15" t="n"/>
      <c r="D11" s="16" t="n"/>
      <c r="E11" s="15" t="n"/>
      <c r="F11" s="15" t="n"/>
      <c r="G11" s="16" t="n"/>
      <c r="H11" s="15" t="n"/>
      <c r="I11" s="15" t="n"/>
      <c r="J11" s="16" t="n"/>
      <c r="K11" s="15" t="n"/>
      <c r="L11" s="15" t="n"/>
      <c r="M11" s="16" t="n"/>
      <c r="N11" s="15" t="n"/>
      <c r="O11" s="15" t="n"/>
      <c r="P11" s="16" t="n"/>
      <c r="Q11" s="15" t="n"/>
      <c r="R11" s="15" t="n"/>
      <c r="S11" s="16" t="n"/>
      <c r="T11" s="15" t="n"/>
      <c r="U11" s="15" t="n"/>
      <c r="V11" s="16" t="n"/>
      <c r="W11" s="17">
        <f>IF(OR(B11="",C11=""),"",ROUND((C11-B11+IF(C11&lt;B11,1,0))*24-N(D11)/60,2))</f>
        <v/>
      </c>
      <c r="X11" s="17">
        <f>IF(OR(E11="",F11=""),"",ROUND((F11-E11+IF(F11&lt;E11,1,0))*24-N(G11)/60,2))</f>
        <v/>
      </c>
      <c r="Y11" s="17">
        <f>IF(OR(H11="",I11=""),"",ROUND((I11-H11+IF(I11&lt;H11,1,0))*24-N(J11)/60,2))</f>
        <v/>
      </c>
      <c r="Z11" s="17">
        <f>IF(OR(K11="",L11=""),"",ROUND((L11-K11+IF(L11&lt;K11,1,0))*24-N(M11)/60,2))</f>
        <v/>
      </c>
      <c r="AA11" s="17">
        <f>IF(OR(N11="",O11=""),"",ROUND((O11-N11+IF(O11&lt;N11,1,0))*24-N(P11)/60,2))</f>
        <v/>
      </c>
      <c r="AB11" s="17">
        <f>IF(OR(Q11="",R11=""),"",ROUND((R11-Q11+IF(R11&lt;Q11,1,0))*24-N(S11)/60,2))</f>
        <v/>
      </c>
      <c r="AC11" s="17">
        <f>IF(OR(T11="",U11=""),"",ROUND((U11-T11+IF(U11&lt;T11,1,0))*24-N(V11)/60,2))</f>
        <v/>
      </c>
      <c r="AD11" s="18">
        <f>IF(COUNT(W11:AC11)=0,"",ROUND(SUM(W11:AC11),2))</f>
        <v/>
      </c>
    </row>
    <row r="12">
      <c r="A12" s="14" t="n"/>
      <c r="B12" s="15" t="n"/>
      <c r="C12" s="15" t="n"/>
      <c r="D12" s="16" t="n"/>
      <c r="E12" s="15" t="n"/>
      <c r="F12" s="15" t="n"/>
      <c r="G12" s="16" t="n"/>
      <c r="H12" s="15" t="n"/>
      <c r="I12" s="15" t="n"/>
      <c r="J12" s="16" t="n"/>
      <c r="K12" s="15" t="n"/>
      <c r="L12" s="15" t="n"/>
      <c r="M12" s="16" t="n"/>
      <c r="N12" s="15" t="n"/>
      <c r="O12" s="15" t="n"/>
      <c r="P12" s="16" t="n"/>
      <c r="Q12" s="15" t="n"/>
      <c r="R12" s="15" t="n"/>
      <c r="S12" s="16" t="n"/>
      <c r="T12" s="15" t="n"/>
      <c r="U12" s="15" t="n"/>
      <c r="V12" s="16" t="n"/>
      <c r="W12" s="17">
        <f>IF(OR(B12="",C12=""),"",ROUND((C12-B12+IF(C12&lt;B12,1,0))*24-N(D12)/60,2))</f>
        <v/>
      </c>
      <c r="X12" s="17">
        <f>IF(OR(E12="",F12=""),"",ROUND((F12-E12+IF(F12&lt;E12,1,0))*24-N(G12)/60,2))</f>
        <v/>
      </c>
      <c r="Y12" s="17">
        <f>IF(OR(H12="",I12=""),"",ROUND((I12-H12+IF(I12&lt;H12,1,0))*24-N(J12)/60,2))</f>
        <v/>
      </c>
      <c r="Z12" s="17">
        <f>IF(OR(K12="",L12=""),"",ROUND((L12-K12+IF(L12&lt;K12,1,0))*24-N(M12)/60,2))</f>
        <v/>
      </c>
      <c r="AA12" s="17">
        <f>IF(OR(N12="",O12=""),"",ROUND((O12-N12+IF(O12&lt;N12,1,0))*24-N(P12)/60,2))</f>
        <v/>
      </c>
      <c r="AB12" s="17">
        <f>IF(OR(Q12="",R12=""),"",ROUND((R12-Q12+IF(R12&lt;Q12,1,0))*24-N(S12)/60,2))</f>
        <v/>
      </c>
      <c r="AC12" s="17">
        <f>IF(OR(T12="",U12=""),"",ROUND((U12-T12+IF(U12&lt;T12,1,0))*24-N(V12)/60,2))</f>
        <v/>
      </c>
      <c r="AD12" s="18">
        <f>IF(COUNT(W12:AC12)=0,"",ROUND(SUM(W12:AC12),2))</f>
        <v/>
      </c>
    </row>
    <row r="13">
      <c r="A13" s="14" t="n"/>
      <c r="B13" s="15" t="n"/>
      <c r="C13" s="15" t="n"/>
      <c r="D13" s="16" t="n"/>
      <c r="E13" s="15" t="n"/>
      <c r="F13" s="15" t="n"/>
      <c r="G13" s="16" t="n"/>
      <c r="H13" s="15" t="n"/>
      <c r="I13" s="15" t="n"/>
      <c r="J13" s="16" t="n"/>
      <c r="K13" s="15" t="n"/>
      <c r="L13" s="15" t="n"/>
      <c r="M13" s="16" t="n"/>
      <c r="N13" s="15" t="n"/>
      <c r="O13" s="15" t="n"/>
      <c r="P13" s="16" t="n"/>
      <c r="Q13" s="15" t="n"/>
      <c r="R13" s="15" t="n"/>
      <c r="S13" s="16" t="n"/>
      <c r="T13" s="15" t="n"/>
      <c r="U13" s="15" t="n"/>
      <c r="V13" s="16" t="n"/>
      <c r="W13" s="17">
        <f>IF(OR(B13="",C13=""),"",ROUND((C13-B13+IF(C13&lt;B13,1,0))*24-N(D13)/60,2))</f>
        <v/>
      </c>
      <c r="X13" s="17">
        <f>IF(OR(E13="",F13=""),"",ROUND((F13-E13+IF(F13&lt;E13,1,0))*24-N(G13)/60,2))</f>
        <v/>
      </c>
      <c r="Y13" s="17">
        <f>IF(OR(H13="",I13=""),"",ROUND((I13-H13+IF(I13&lt;H13,1,0))*24-N(J13)/60,2))</f>
        <v/>
      </c>
      <c r="Z13" s="17">
        <f>IF(OR(K13="",L13=""),"",ROUND((L13-K13+IF(L13&lt;K13,1,0))*24-N(M13)/60,2))</f>
        <v/>
      </c>
      <c r="AA13" s="17">
        <f>IF(OR(N13="",O13=""),"",ROUND((O13-N13+IF(O13&lt;N13,1,0))*24-N(P13)/60,2))</f>
        <v/>
      </c>
      <c r="AB13" s="17">
        <f>IF(OR(Q13="",R13=""),"",ROUND((R13-Q13+IF(R13&lt;Q13,1,0))*24-N(S13)/60,2))</f>
        <v/>
      </c>
      <c r="AC13" s="17">
        <f>IF(OR(T13="",U13=""),"",ROUND((U13-T13+IF(U13&lt;T13,1,0))*24-N(V13)/60,2))</f>
        <v/>
      </c>
      <c r="AD13" s="18">
        <f>IF(COUNT(W13:AC13)=0,"",ROUND(SUM(W13:AC13),2))</f>
        <v/>
      </c>
    </row>
    <row r="14">
      <c r="A14" s="14" t="n"/>
      <c r="B14" s="15" t="n"/>
      <c r="C14" s="15" t="n"/>
      <c r="D14" s="16" t="n"/>
      <c r="E14" s="15" t="n"/>
      <c r="F14" s="15" t="n"/>
      <c r="G14" s="16" t="n"/>
      <c r="H14" s="15" t="n"/>
      <c r="I14" s="15" t="n"/>
      <c r="J14" s="16" t="n"/>
      <c r="K14" s="15" t="n"/>
      <c r="L14" s="15" t="n"/>
      <c r="M14" s="16" t="n"/>
      <c r="N14" s="15" t="n"/>
      <c r="O14" s="15" t="n"/>
      <c r="P14" s="16" t="n"/>
      <c r="Q14" s="15" t="n"/>
      <c r="R14" s="15" t="n"/>
      <c r="S14" s="16" t="n"/>
      <c r="T14" s="15" t="n"/>
      <c r="U14" s="15" t="n"/>
      <c r="V14" s="16" t="n"/>
      <c r="W14" s="17">
        <f>IF(OR(B14="",C14=""),"",ROUND((C14-B14+IF(C14&lt;B14,1,0))*24-N(D14)/60,2))</f>
        <v/>
      </c>
      <c r="X14" s="17">
        <f>IF(OR(E14="",F14=""),"",ROUND((F14-E14+IF(F14&lt;E14,1,0))*24-N(G14)/60,2))</f>
        <v/>
      </c>
      <c r="Y14" s="17">
        <f>IF(OR(H14="",I14=""),"",ROUND((I14-H14+IF(I14&lt;H14,1,0))*24-N(J14)/60,2))</f>
        <v/>
      </c>
      <c r="Z14" s="17">
        <f>IF(OR(K14="",L14=""),"",ROUND((L14-K14+IF(L14&lt;K14,1,0))*24-N(M14)/60,2))</f>
        <v/>
      </c>
      <c r="AA14" s="17">
        <f>IF(OR(N14="",O14=""),"",ROUND((O14-N14+IF(O14&lt;N14,1,0))*24-N(P14)/60,2))</f>
        <v/>
      </c>
      <c r="AB14" s="17">
        <f>IF(OR(Q14="",R14=""),"",ROUND((R14-Q14+IF(R14&lt;Q14,1,0))*24-N(S14)/60,2))</f>
        <v/>
      </c>
      <c r="AC14" s="17">
        <f>IF(OR(T14="",U14=""),"",ROUND((U14-T14+IF(U14&lt;T14,1,0))*24-N(V14)/60,2))</f>
        <v/>
      </c>
      <c r="AD14" s="18">
        <f>IF(COUNT(W14:AC14)=0,"",ROUND(SUM(W14:AC14),2))</f>
        <v/>
      </c>
    </row>
    <row r="15">
      <c r="A15" s="14" t="n"/>
      <c r="B15" s="15" t="n"/>
      <c r="C15" s="15" t="n"/>
      <c r="D15" s="16" t="n"/>
      <c r="E15" s="15" t="n"/>
      <c r="F15" s="15" t="n"/>
      <c r="G15" s="16" t="n"/>
      <c r="H15" s="15" t="n"/>
      <c r="I15" s="15" t="n"/>
      <c r="J15" s="16" t="n"/>
      <c r="K15" s="15" t="n"/>
      <c r="L15" s="15" t="n"/>
      <c r="M15" s="16" t="n"/>
      <c r="N15" s="15" t="n"/>
      <c r="O15" s="15" t="n"/>
      <c r="P15" s="16" t="n"/>
      <c r="Q15" s="15" t="n"/>
      <c r="R15" s="15" t="n"/>
      <c r="S15" s="16" t="n"/>
      <c r="T15" s="15" t="n"/>
      <c r="U15" s="15" t="n"/>
      <c r="V15" s="16" t="n"/>
      <c r="W15" s="17">
        <f>IF(OR(B15="",C15=""),"",ROUND((C15-B15+IF(C15&lt;B15,1,0))*24-N(D15)/60,2))</f>
        <v/>
      </c>
      <c r="X15" s="17">
        <f>IF(OR(E15="",F15=""),"",ROUND((F15-E15+IF(F15&lt;E15,1,0))*24-N(G15)/60,2))</f>
        <v/>
      </c>
      <c r="Y15" s="17">
        <f>IF(OR(H15="",I15=""),"",ROUND((I15-H15+IF(I15&lt;H15,1,0))*24-N(J15)/60,2))</f>
        <v/>
      </c>
      <c r="Z15" s="17">
        <f>IF(OR(K15="",L15=""),"",ROUND((L15-K15+IF(L15&lt;K15,1,0))*24-N(M15)/60,2))</f>
        <v/>
      </c>
      <c r="AA15" s="17">
        <f>IF(OR(N15="",O15=""),"",ROUND((O15-N15+IF(O15&lt;N15,1,0))*24-N(P15)/60,2))</f>
        <v/>
      </c>
      <c r="AB15" s="17">
        <f>IF(OR(Q15="",R15=""),"",ROUND((R15-Q15+IF(R15&lt;Q15,1,0))*24-N(S15)/60,2))</f>
        <v/>
      </c>
      <c r="AC15" s="17">
        <f>IF(OR(T15="",U15=""),"",ROUND((U15-T15+IF(U15&lt;T15,1,0))*24-N(V15)/60,2))</f>
        <v/>
      </c>
      <c r="AD15" s="18">
        <f>IF(COUNT(W15:AC15)=0,"",ROUND(SUM(W15:AC15),2))</f>
        <v/>
      </c>
    </row>
    <row r="16">
      <c r="A16" s="14" t="n"/>
      <c r="B16" s="15" t="n"/>
      <c r="C16" s="15" t="n"/>
      <c r="D16" s="16" t="n"/>
      <c r="E16" s="15" t="n"/>
      <c r="F16" s="15" t="n"/>
      <c r="G16" s="16" t="n"/>
      <c r="H16" s="15" t="n"/>
      <c r="I16" s="15" t="n"/>
      <c r="J16" s="16" t="n"/>
      <c r="K16" s="15" t="n"/>
      <c r="L16" s="15" t="n"/>
      <c r="M16" s="16" t="n"/>
      <c r="N16" s="15" t="n"/>
      <c r="O16" s="15" t="n"/>
      <c r="P16" s="16" t="n"/>
      <c r="Q16" s="15" t="n"/>
      <c r="R16" s="15" t="n"/>
      <c r="S16" s="16" t="n"/>
      <c r="T16" s="15" t="n"/>
      <c r="U16" s="15" t="n"/>
      <c r="V16" s="16" t="n"/>
      <c r="W16" s="17">
        <f>IF(OR(B16="",C16=""),"",ROUND((C16-B16+IF(C16&lt;B16,1,0))*24-N(D16)/60,2))</f>
        <v/>
      </c>
      <c r="X16" s="17">
        <f>IF(OR(E16="",F16=""),"",ROUND((F16-E16+IF(F16&lt;E16,1,0))*24-N(G16)/60,2))</f>
        <v/>
      </c>
      <c r="Y16" s="17">
        <f>IF(OR(H16="",I16=""),"",ROUND((I16-H16+IF(I16&lt;H16,1,0))*24-N(J16)/60,2))</f>
        <v/>
      </c>
      <c r="Z16" s="17">
        <f>IF(OR(K16="",L16=""),"",ROUND((L16-K16+IF(L16&lt;K16,1,0))*24-N(M16)/60,2))</f>
        <v/>
      </c>
      <c r="AA16" s="17">
        <f>IF(OR(N16="",O16=""),"",ROUND((O16-N16+IF(O16&lt;N16,1,0))*24-N(P16)/60,2))</f>
        <v/>
      </c>
      <c r="AB16" s="17">
        <f>IF(OR(Q16="",R16=""),"",ROUND((R16-Q16+IF(R16&lt;Q16,1,0))*24-N(S16)/60,2))</f>
        <v/>
      </c>
      <c r="AC16" s="17">
        <f>IF(OR(T16="",U16=""),"",ROUND((U16-T16+IF(U16&lt;T16,1,0))*24-N(V16)/60,2))</f>
        <v/>
      </c>
      <c r="AD16" s="18">
        <f>IF(COUNT(W16:AC16)=0,"",ROUND(SUM(W16:AC16),2))</f>
        <v/>
      </c>
    </row>
    <row r="17">
      <c r="A17" s="14" t="n"/>
      <c r="B17" s="15" t="n"/>
      <c r="C17" s="15" t="n"/>
      <c r="D17" s="16" t="n"/>
      <c r="E17" s="15" t="n"/>
      <c r="F17" s="15" t="n"/>
      <c r="G17" s="16" t="n"/>
      <c r="H17" s="15" t="n"/>
      <c r="I17" s="15" t="n"/>
      <c r="J17" s="16" t="n"/>
      <c r="K17" s="15" t="n"/>
      <c r="L17" s="15" t="n"/>
      <c r="M17" s="16" t="n"/>
      <c r="N17" s="15" t="n"/>
      <c r="O17" s="15" t="n"/>
      <c r="P17" s="16" t="n"/>
      <c r="Q17" s="15" t="n"/>
      <c r="R17" s="15" t="n"/>
      <c r="S17" s="16" t="n"/>
      <c r="T17" s="15" t="n"/>
      <c r="U17" s="15" t="n"/>
      <c r="V17" s="16" t="n"/>
      <c r="W17" s="17">
        <f>IF(OR(B17="",C17=""),"",ROUND((C17-B17+IF(C17&lt;B17,1,0))*24-N(D17)/60,2))</f>
        <v/>
      </c>
      <c r="X17" s="17">
        <f>IF(OR(E17="",F17=""),"",ROUND((F17-E17+IF(F17&lt;E17,1,0))*24-N(G17)/60,2))</f>
        <v/>
      </c>
      <c r="Y17" s="17">
        <f>IF(OR(H17="",I17=""),"",ROUND((I17-H17+IF(I17&lt;H17,1,0))*24-N(J17)/60,2))</f>
        <v/>
      </c>
      <c r="Z17" s="17">
        <f>IF(OR(K17="",L17=""),"",ROUND((L17-K17+IF(L17&lt;K17,1,0))*24-N(M17)/60,2))</f>
        <v/>
      </c>
      <c r="AA17" s="17">
        <f>IF(OR(N17="",O17=""),"",ROUND((O17-N17+IF(O17&lt;N17,1,0))*24-N(P17)/60,2))</f>
        <v/>
      </c>
      <c r="AB17" s="17">
        <f>IF(OR(Q17="",R17=""),"",ROUND((R17-Q17+IF(R17&lt;Q17,1,0))*24-N(S17)/60,2))</f>
        <v/>
      </c>
      <c r="AC17" s="17">
        <f>IF(OR(T17="",U17=""),"",ROUND((U17-T17+IF(U17&lt;T17,1,0))*24-N(V17)/60,2))</f>
        <v/>
      </c>
      <c r="AD17" s="18">
        <f>IF(COUNT(W17:AC17)=0,"",ROUND(SUM(W17:AC17),2))</f>
        <v/>
      </c>
    </row>
    <row r="18">
      <c r="A18" s="14" t="n"/>
      <c r="B18" s="15" t="n"/>
      <c r="C18" s="15" t="n"/>
      <c r="D18" s="16" t="n"/>
      <c r="E18" s="15" t="n"/>
      <c r="F18" s="15" t="n"/>
      <c r="G18" s="16" t="n"/>
      <c r="H18" s="15" t="n"/>
      <c r="I18" s="15" t="n"/>
      <c r="J18" s="16" t="n"/>
      <c r="K18" s="15" t="n"/>
      <c r="L18" s="15" t="n"/>
      <c r="M18" s="16" t="n"/>
      <c r="N18" s="15" t="n"/>
      <c r="O18" s="15" t="n"/>
      <c r="P18" s="16" t="n"/>
      <c r="Q18" s="15" t="n"/>
      <c r="R18" s="15" t="n"/>
      <c r="S18" s="16" t="n"/>
      <c r="T18" s="15" t="n"/>
      <c r="U18" s="15" t="n"/>
      <c r="V18" s="16" t="n"/>
      <c r="W18" s="17">
        <f>IF(OR(B18="",C18=""),"",ROUND((C18-B18+IF(C18&lt;B18,1,0))*24-N(D18)/60,2))</f>
        <v/>
      </c>
      <c r="X18" s="17">
        <f>IF(OR(E18="",F18=""),"",ROUND((F18-E18+IF(F18&lt;E18,1,0))*24-N(G18)/60,2))</f>
        <v/>
      </c>
      <c r="Y18" s="17">
        <f>IF(OR(H18="",I18=""),"",ROUND((I18-H18+IF(I18&lt;H18,1,0))*24-N(J18)/60,2))</f>
        <v/>
      </c>
      <c r="Z18" s="17">
        <f>IF(OR(K18="",L18=""),"",ROUND((L18-K18+IF(L18&lt;K18,1,0))*24-N(M18)/60,2))</f>
        <v/>
      </c>
      <c r="AA18" s="17">
        <f>IF(OR(N18="",O18=""),"",ROUND((O18-N18+IF(O18&lt;N18,1,0))*24-N(P18)/60,2))</f>
        <v/>
      </c>
      <c r="AB18" s="17">
        <f>IF(OR(Q18="",R18=""),"",ROUND((R18-Q18+IF(R18&lt;Q18,1,0))*24-N(S18)/60,2))</f>
        <v/>
      </c>
      <c r="AC18" s="17">
        <f>IF(OR(T18="",U18=""),"",ROUND((U18-T18+IF(U18&lt;T18,1,0))*24-N(V18)/60,2))</f>
        <v/>
      </c>
      <c r="AD18" s="18">
        <f>IF(COUNT(W18:AC18)=0,"",ROUND(SUM(W18:AC18),2))</f>
        <v/>
      </c>
    </row>
    <row r="19">
      <c r="A19" s="14" t="n"/>
      <c r="B19" s="15" t="n"/>
      <c r="C19" s="15" t="n"/>
      <c r="D19" s="16" t="n"/>
      <c r="E19" s="15" t="n"/>
      <c r="F19" s="15" t="n"/>
      <c r="G19" s="16" t="n"/>
      <c r="H19" s="15" t="n"/>
      <c r="I19" s="15" t="n"/>
      <c r="J19" s="16" t="n"/>
      <c r="K19" s="15" t="n"/>
      <c r="L19" s="15" t="n"/>
      <c r="M19" s="16" t="n"/>
      <c r="N19" s="15" t="n"/>
      <c r="O19" s="15" t="n"/>
      <c r="P19" s="16" t="n"/>
      <c r="Q19" s="15" t="n"/>
      <c r="R19" s="15" t="n"/>
      <c r="S19" s="16" t="n"/>
      <c r="T19" s="15" t="n"/>
      <c r="U19" s="15" t="n"/>
      <c r="V19" s="16" t="n"/>
      <c r="W19" s="17">
        <f>IF(OR(B19="",C19=""),"",ROUND((C19-B19+IF(C19&lt;B19,1,0))*24-N(D19)/60,2))</f>
        <v/>
      </c>
      <c r="X19" s="17">
        <f>IF(OR(E19="",F19=""),"",ROUND((F19-E19+IF(F19&lt;E19,1,0))*24-N(G19)/60,2))</f>
        <v/>
      </c>
      <c r="Y19" s="17">
        <f>IF(OR(H19="",I19=""),"",ROUND((I19-H19+IF(I19&lt;H19,1,0))*24-N(J19)/60,2))</f>
        <v/>
      </c>
      <c r="Z19" s="17">
        <f>IF(OR(K19="",L19=""),"",ROUND((L19-K19+IF(L19&lt;K19,1,0))*24-N(M19)/60,2))</f>
        <v/>
      </c>
      <c r="AA19" s="17">
        <f>IF(OR(N19="",O19=""),"",ROUND((O19-N19+IF(O19&lt;N19,1,0))*24-N(P19)/60,2))</f>
        <v/>
      </c>
      <c r="AB19" s="17">
        <f>IF(OR(Q19="",R19=""),"",ROUND((R19-Q19+IF(R19&lt;Q19,1,0))*24-N(S19)/60,2))</f>
        <v/>
      </c>
      <c r="AC19" s="17">
        <f>IF(OR(T19="",U19=""),"",ROUND((U19-T19+IF(U19&lt;T19,1,0))*24-N(V19)/60,2))</f>
        <v/>
      </c>
      <c r="AD19" s="18">
        <f>IF(COUNT(W19:AC19)=0,"",ROUND(SUM(W19:AC19),2))</f>
        <v/>
      </c>
    </row>
    <row r="20">
      <c r="A20" s="14" t="n"/>
      <c r="B20" s="15" t="n"/>
      <c r="C20" s="15" t="n"/>
      <c r="D20" s="16" t="n"/>
      <c r="E20" s="15" t="n"/>
      <c r="F20" s="15" t="n"/>
      <c r="G20" s="16" t="n"/>
      <c r="H20" s="15" t="n"/>
      <c r="I20" s="15" t="n"/>
      <c r="J20" s="16" t="n"/>
      <c r="K20" s="15" t="n"/>
      <c r="L20" s="15" t="n"/>
      <c r="M20" s="16" t="n"/>
      <c r="N20" s="15" t="n"/>
      <c r="O20" s="15" t="n"/>
      <c r="P20" s="16" t="n"/>
      <c r="Q20" s="15" t="n"/>
      <c r="R20" s="15" t="n"/>
      <c r="S20" s="16" t="n"/>
      <c r="T20" s="15" t="n"/>
      <c r="U20" s="15" t="n"/>
      <c r="V20" s="16" t="n"/>
      <c r="W20" s="17">
        <f>IF(OR(B20="",C20=""),"",ROUND((C20-B20+IF(C20&lt;B20,1,0))*24-N(D20)/60,2))</f>
        <v/>
      </c>
      <c r="X20" s="17">
        <f>IF(OR(E20="",F20=""),"",ROUND((F20-E20+IF(F20&lt;E20,1,0))*24-N(G20)/60,2))</f>
        <v/>
      </c>
      <c r="Y20" s="17">
        <f>IF(OR(H20="",I20=""),"",ROUND((I20-H20+IF(I20&lt;H20,1,0))*24-N(J20)/60,2))</f>
        <v/>
      </c>
      <c r="Z20" s="17">
        <f>IF(OR(K20="",L20=""),"",ROUND((L20-K20+IF(L20&lt;K20,1,0))*24-N(M20)/60,2))</f>
        <v/>
      </c>
      <c r="AA20" s="17">
        <f>IF(OR(N20="",O20=""),"",ROUND((O20-N20+IF(O20&lt;N20,1,0))*24-N(P20)/60,2))</f>
        <v/>
      </c>
      <c r="AB20" s="17">
        <f>IF(OR(Q20="",R20=""),"",ROUND((R20-Q20+IF(R20&lt;Q20,1,0))*24-N(S20)/60,2))</f>
        <v/>
      </c>
      <c r="AC20" s="17">
        <f>IF(OR(T20="",U20=""),"",ROUND((U20-T20+IF(U20&lt;T20,1,0))*24-N(V20)/60,2))</f>
        <v/>
      </c>
      <c r="AD20" s="18">
        <f>IF(COUNT(W20:AC20)=0,"",ROUND(SUM(W20:AC20),2))</f>
        <v/>
      </c>
    </row>
    <row r="21">
      <c r="A21" s="14" t="n"/>
      <c r="B21" s="15" t="n"/>
      <c r="C21" s="15" t="n"/>
      <c r="D21" s="16" t="n"/>
      <c r="E21" s="15" t="n"/>
      <c r="F21" s="15" t="n"/>
      <c r="G21" s="16" t="n"/>
      <c r="H21" s="15" t="n"/>
      <c r="I21" s="15" t="n"/>
      <c r="J21" s="16" t="n"/>
      <c r="K21" s="15" t="n"/>
      <c r="L21" s="15" t="n"/>
      <c r="M21" s="16" t="n"/>
      <c r="N21" s="15" t="n"/>
      <c r="O21" s="15" t="n"/>
      <c r="P21" s="16" t="n"/>
      <c r="Q21" s="15" t="n"/>
      <c r="R21" s="15" t="n"/>
      <c r="S21" s="16" t="n"/>
      <c r="T21" s="15" t="n"/>
      <c r="U21" s="15" t="n"/>
      <c r="V21" s="16" t="n"/>
      <c r="W21" s="17">
        <f>IF(OR(B21="",C21=""),"",ROUND((C21-B21+IF(C21&lt;B21,1,0))*24-N(D21)/60,2))</f>
        <v/>
      </c>
      <c r="X21" s="17">
        <f>IF(OR(E21="",F21=""),"",ROUND((F21-E21+IF(F21&lt;E21,1,0))*24-N(G21)/60,2))</f>
        <v/>
      </c>
      <c r="Y21" s="17">
        <f>IF(OR(H21="",I21=""),"",ROUND((I21-H21+IF(I21&lt;H21,1,0))*24-N(J21)/60,2))</f>
        <v/>
      </c>
      <c r="Z21" s="17">
        <f>IF(OR(K21="",L21=""),"",ROUND((L21-K21+IF(L21&lt;K21,1,0))*24-N(M21)/60,2))</f>
        <v/>
      </c>
      <c r="AA21" s="17">
        <f>IF(OR(N21="",O21=""),"",ROUND((O21-N21+IF(O21&lt;N21,1,0))*24-N(P21)/60,2))</f>
        <v/>
      </c>
      <c r="AB21" s="17">
        <f>IF(OR(Q21="",R21=""),"",ROUND((R21-Q21+IF(R21&lt;Q21,1,0))*24-N(S21)/60,2))</f>
        <v/>
      </c>
      <c r="AC21" s="17">
        <f>IF(OR(T21="",U21=""),"",ROUND((U21-T21+IF(U21&lt;T21,1,0))*24-N(V21)/60,2))</f>
        <v/>
      </c>
      <c r="AD21" s="18">
        <f>IF(COUNT(W21:AC21)=0,"",ROUND(SUM(W21:AC21),2))</f>
        <v/>
      </c>
    </row>
    <row r="22">
      <c r="A22" s="14" t="n"/>
      <c r="B22" s="15" t="n"/>
      <c r="C22" s="15" t="n"/>
      <c r="D22" s="16" t="n"/>
      <c r="E22" s="15" t="n"/>
      <c r="F22" s="15" t="n"/>
      <c r="G22" s="16" t="n"/>
      <c r="H22" s="15" t="n"/>
      <c r="I22" s="15" t="n"/>
      <c r="J22" s="16" t="n"/>
      <c r="K22" s="15" t="n"/>
      <c r="L22" s="15" t="n"/>
      <c r="M22" s="16" t="n"/>
      <c r="N22" s="15" t="n"/>
      <c r="O22" s="15" t="n"/>
      <c r="P22" s="16" t="n"/>
      <c r="Q22" s="15" t="n"/>
      <c r="R22" s="15" t="n"/>
      <c r="S22" s="16" t="n"/>
      <c r="T22" s="15" t="n"/>
      <c r="U22" s="15" t="n"/>
      <c r="V22" s="16" t="n"/>
      <c r="W22" s="17">
        <f>IF(OR(B22="",C22=""),"",ROUND((C22-B22+IF(C22&lt;B22,1,0))*24-N(D22)/60,2))</f>
        <v/>
      </c>
      <c r="X22" s="17">
        <f>IF(OR(E22="",F22=""),"",ROUND((F22-E22+IF(F22&lt;E22,1,0))*24-N(G22)/60,2))</f>
        <v/>
      </c>
      <c r="Y22" s="17">
        <f>IF(OR(H22="",I22=""),"",ROUND((I22-H22+IF(I22&lt;H22,1,0))*24-N(J22)/60,2))</f>
        <v/>
      </c>
      <c r="Z22" s="17">
        <f>IF(OR(K22="",L22=""),"",ROUND((L22-K22+IF(L22&lt;K22,1,0))*24-N(M22)/60,2))</f>
        <v/>
      </c>
      <c r="AA22" s="17">
        <f>IF(OR(N22="",O22=""),"",ROUND((O22-N22+IF(O22&lt;N22,1,0))*24-N(P22)/60,2))</f>
        <v/>
      </c>
      <c r="AB22" s="17">
        <f>IF(OR(Q22="",R22=""),"",ROUND((R22-Q22+IF(R22&lt;Q22,1,0))*24-N(S22)/60,2))</f>
        <v/>
      </c>
      <c r="AC22" s="17">
        <f>IF(OR(T22="",U22=""),"",ROUND((U22-T22+IF(U22&lt;T22,1,0))*24-N(V22)/60,2))</f>
        <v/>
      </c>
      <c r="AD22" s="18">
        <f>IF(COUNT(W22:AC22)=0,"",ROUND(SUM(W22:AC22),2))</f>
        <v/>
      </c>
    </row>
    <row r="23">
      <c r="A23" s="14" t="n"/>
      <c r="B23" s="15" t="n"/>
      <c r="C23" s="15" t="n"/>
      <c r="D23" s="16" t="n"/>
      <c r="E23" s="15" t="n"/>
      <c r="F23" s="15" t="n"/>
      <c r="G23" s="16" t="n"/>
      <c r="H23" s="15" t="n"/>
      <c r="I23" s="15" t="n"/>
      <c r="J23" s="16" t="n"/>
      <c r="K23" s="15" t="n"/>
      <c r="L23" s="15" t="n"/>
      <c r="M23" s="16" t="n"/>
      <c r="N23" s="15" t="n"/>
      <c r="O23" s="15" t="n"/>
      <c r="P23" s="16" t="n"/>
      <c r="Q23" s="15" t="n"/>
      <c r="R23" s="15" t="n"/>
      <c r="S23" s="16" t="n"/>
      <c r="T23" s="15" t="n"/>
      <c r="U23" s="15" t="n"/>
      <c r="V23" s="16" t="n"/>
      <c r="W23" s="17">
        <f>IF(OR(B23="",C23=""),"",ROUND((C23-B23+IF(C23&lt;B23,1,0))*24-N(D23)/60,2))</f>
        <v/>
      </c>
      <c r="X23" s="17">
        <f>IF(OR(E23="",F23=""),"",ROUND((F23-E23+IF(F23&lt;E23,1,0))*24-N(G23)/60,2))</f>
        <v/>
      </c>
      <c r="Y23" s="17">
        <f>IF(OR(H23="",I23=""),"",ROUND((I23-H23+IF(I23&lt;H23,1,0))*24-N(J23)/60,2))</f>
        <v/>
      </c>
      <c r="Z23" s="17">
        <f>IF(OR(K23="",L23=""),"",ROUND((L23-K23+IF(L23&lt;K23,1,0))*24-N(M23)/60,2))</f>
        <v/>
      </c>
      <c r="AA23" s="17">
        <f>IF(OR(N23="",O23=""),"",ROUND((O23-N23+IF(O23&lt;N23,1,0))*24-N(P23)/60,2))</f>
        <v/>
      </c>
      <c r="AB23" s="17">
        <f>IF(OR(Q23="",R23=""),"",ROUND((R23-Q23+IF(R23&lt;Q23,1,0))*24-N(S23)/60,2))</f>
        <v/>
      </c>
      <c r="AC23" s="17">
        <f>IF(OR(T23="",U23=""),"",ROUND((U23-T23+IF(U23&lt;T23,1,0))*24-N(V23)/60,2))</f>
        <v/>
      </c>
      <c r="AD23" s="18">
        <f>IF(COUNT(W23:AC23)=0,"",ROUND(SUM(W23:AC23),2))</f>
        <v/>
      </c>
    </row>
    <row r="24">
      <c r="A24" s="14" t="n"/>
      <c r="B24" s="15" t="n"/>
      <c r="C24" s="15" t="n"/>
      <c r="D24" s="16" t="n"/>
      <c r="E24" s="15" t="n"/>
      <c r="F24" s="15" t="n"/>
      <c r="G24" s="16" t="n"/>
      <c r="H24" s="15" t="n"/>
      <c r="I24" s="15" t="n"/>
      <c r="J24" s="16" t="n"/>
      <c r="K24" s="15" t="n"/>
      <c r="L24" s="15" t="n"/>
      <c r="M24" s="16" t="n"/>
      <c r="N24" s="15" t="n"/>
      <c r="O24" s="15" t="n"/>
      <c r="P24" s="16" t="n"/>
      <c r="Q24" s="15" t="n"/>
      <c r="R24" s="15" t="n"/>
      <c r="S24" s="16" t="n"/>
      <c r="T24" s="15" t="n"/>
      <c r="U24" s="15" t="n"/>
      <c r="V24" s="16" t="n"/>
      <c r="W24" s="17">
        <f>IF(OR(B24="",C24=""),"",ROUND((C24-B24+IF(C24&lt;B24,1,0))*24-N(D24)/60,2))</f>
        <v/>
      </c>
      <c r="X24" s="17">
        <f>IF(OR(E24="",F24=""),"",ROUND((F24-E24+IF(F24&lt;E24,1,0))*24-N(G24)/60,2))</f>
        <v/>
      </c>
      <c r="Y24" s="17">
        <f>IF(OR(H24="",I24=""),"",ROUND((I24-H24+IF(I24&lt;H24,1,0))*24-N(J24)/60,2))</f>
        <v/>
      </c>
      <c r="Z24" s="17">
        <f>IF(OR(K24="",L24=""),"",ROUND((L24-K24+IF(L24&lt;K24,1,0))*24-N(M24)/60,2))</f>
        <v/>
      </c>
      <c r="AA24" s="17">
        <f>IF(OR(N24="",O24=""),"",ROUND((O24-N24+IF(O24&lt;N24,1,0))*24-N(P24)/60,2))</f>
        <v/>
      </c>
      <c r="AB24" s="17">
        <f>IF(OR(Q24="",R24=""),"",ROUND((R24-Q24+IF(R24&lt;Q24,1,0))*24-N(S24)/60,2))</f>
        <v/>
      </c>
      <c r="AC24" s="17">
        <f>IF(OR(T24="",U24=""),"",ROUND((U24-T24+IF(U24&lt;T24,1,0))*24-N(V24)/60,2))</f>
        <v/>
      </c>
      <c r="AD24" s="18">
        <f>IF(COUNT(W24:AC24)=0,"",ROUND(SUM(W24:AC24),2))</f>
        <v/>
      </c>
    </row>
    <row r="26">
      <c r="A26" s="3" t="inlineStr">
        <is>
          <t>Totaal ingeroosterde uren</t>
        </is>
      </c>
      <c r="AD26" s="19">
        <f>ROUND(SUM(AD10:AD24),2)</f>
        <v/>
      </c>
    </row>
    <row r="27">
      <c r="A27" s="6" t="inlineStr">
        <is>
          <t>De toets aan de Arbeidstijdenwet staat op het tweede tabblad.</t>
        </is>
      </c>
    </row>
  </sheetData>
  <mergeCells count="8">
    <mergeCell ref="K8:M8"/>
    <mergeCell ref="B8:D8"/>
    <mergeCell ref="E8:G8"/>
    <mergeCell ref="T8:V8"/>
    <mergeCell ref="H8:J8"/>
    <mergeCell ref="W8:AC8"/>
    <mergeCell ref="N8:P8"/>
    <mergeCell ref="Q8:S8"/>
  </mergeCells>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AE28"/>
  <sheetViews>
    <sheetView showGridLines="0" workbookViewId="0">
      <pane xSplit="1" ySplit="9" topLeftCell="B10" activePane="bottomRight" state="frozen"/>
      <selection pane="topRight"/>
      <selection pane="bottomLeft"/>
      <selection pane="bottomRight" activeCell="A1" sqref="A1"/>
    </sheetView>
  </sheetViews>
  <sheetFormatPr baseColWidth="8" defaultRowHeight="15"/>
  <cols>
    <col width="24" customWidth="1" min="1" max="1"/>
    <col width="12" customWidth="1" min="2" max="2"/>
    <col width="12" customWidth="1" min="3" max="3"/>
    <col width="11" customWidth="1" min="4" max="4"/>
    <col width="11" customWidth="1" min="5" max="5"/>
    <col width="14" customWidth="1" min="6" max="6"/>
    <col width="14" customWidth="1" min="7" max="7"/>
    <col width="15" customWidth="1" min="8" max="8"/>
    <col width="16" customWidth="1" min="9" max="9"/>
    <col width="7" customWidth="1" min="11" max="11"/>
    <col width="7" customWidth="1" min="12" max="12"/>
    <col width="7" customWidth="1" min="13" max="13"/>
    <col width="7" customWidth="1" min="14" max="14"/>
    <col width="7" customWidth="1" min="15" max="15"/>
    <col width="7" customWidth="1" min="16" max="16"/>
    <col width="7" customWidth="1" min="17" max="17"/>
    <col width="7" customWidth="1" min="18" max="18"/>
    <col width="7" customWidth="1" min="19" max="19"/>
    <col width="7" customWidth="1" min="20" max="20"/>
    <col width="7" customWidth="1" min="21" max="21"/>
    <col width="7" customWidth="1" min="22" max="22"/>
    <col width="7" customWidth="1" min="23" max="23"/>
    <col width="7" customWidth="1" min="24" max="24"/>
    <col width="7" customWidth="1" min="25" max="25"/>
    <col width="7" customWidth="1" min="26" max="26"/>
    <col width="7" customWidth="1" min="27" max="27"/>
    <col width="7" customWidth="1" min="28" max="28"/>
    <col width="7" customWidth="1" min="29" max="29"/>
    <col width="7" customWidth="1" min="30" max="30"/>
  </cols>
  <sheetData>
    <row r="1">
      <c r="A1" s="1" t="inlineStr">
        <is>
          <t>Toets aan de Arbeidstijdenwet</t>
        </is>
      </c>
    </row>
    <row r="2">
      <c r="A2" s="2" t="inlineStr">
        <is>
          <t>Leest het rooster hiernaast en zegt per medewerker waar het tegen een grens aanloopt. Signalering, geen goedkeuring — zie de toelichting.</t>
        </is>
      </c>
    </row>
    <row r="4">
      <c r="K4" s="20" t="inlineStr">
        <is>
          <t>Beginmoment (tussenstap)</t>
        </is>
      </c>
      <c r="R4" s="20" t="inlineStr">
        <is>
          <t>Eindmoment (tussenstap)</t>
        </is>
      </c>
      <c r="Y4" s="20" t="inlineStr">
        <is>
          <t>Rust vóór (tussenstap)</t>
        </is>
      </c>
    </row>
    <row r="5" ht="30" customHeight="1">
      <c r="A5" s="21" t="inlineStr">
        <is>
          <t>Medewerker</t>
        </is>
      </c>
      <c r="B5" s="21" t="inlineStr">
        <is>
          <t>Uren deze week</t>
        </is>
      </c>
      <c r="C5" s="21" t="inlineStr">
        <is>
          <t>Langste dienst</t>
        </is>
      </c>
      <c r="D5" s="21" t="inlineStr">
        <is>
          <t>Kortste rust</t>
        </is>
      </c>
      <c r="E5" s="21" t="inlineStr">
        <is>
          <t>Langste rust</t>
        </is>
      </c>
      <c r="F5" s="21" t="inlineStr">
        <is>
          <t>Dienst t/m 12 uur</t>
        </is>
      </c>
      <c r="G5" s="21" t="inlineStr">
        <is>
          <t>Week t/m 60 uur</t>
        </is>
      </c>
      <c r="H5" s="21" t="inlineStr">
        <is>
          <t>Rust vanaf 11 uur</t>
        </is>
      </c>
      <c r="I5" s="21" t="inlineStr">
        <is>
          <t>Weekrust vanaf 36 uur</t>
        </is>
      </c>
      <c r="K5" s="22" t="inlineStr">
        <is>
          <t>ma</t>
        </is>
      </c>
      <c r="L5" s="22" t="inlineStr">
        <is>
          <t>di</t>
        </is>
      </c>
      <c r="M5" s="22" t="inlineStr">
        <is>
          <t>wo</t>
        </is>
      </c>
      <c r="N5" s="22" t="inlineStr">
        <is>
          <t>do</t>
        </is>
      </c>
      <c r="O5" s="22" t="inlineStr">
        <is>
          <t>vr</t>
        </is>
      </c>
      <c r="P5" s="22" t="inlineStr">
        <is>
          <t>za</t>
        </is>
      </c>
      <c r="Q5" s="22" t="inlineStr">
        <is>
          <t>zo</t>
        </is>
      </c>
      <c r="R5" s="22" t="inlineStr">
        <is>
          <t>ma</t>
        </is>
      </c>
      <c r="S5" s="22" t="inlineStr">
        <is>
          <t>di</t>
        </is>
      </c>
      <c r="T5" s="22" t="inlineStr">
        <is>
          <t>wo</t>
        </is>
      </c>
      <c r="U5" s="22" t="inlineStr">
        <is>
          <t>do</t>
        </is>
      </c>
      <c r="V5" s="22" t="inlineStr">
        <is>
          <t>vr</t>
        </is>
      </c>
      <c r="W5" s="22" t="inlineStr">
        <is>
          <t>za</t>
        </is>
      </c>
      <c r="X5" s="22" t="inlineStr">
        <is>
          <t>zo</t>
        </is>
      </c>
      <c r="Y5" s="22" t="inlineStr">
        <is>
          <t>di</t>
        </is>
      </c>
      <c r="Z5" s="22" t="inlineStr">
        <is>
          <t>wo</t>
        </is>
      </c>
      <c r="AA5" s="22" t="inlineStr">
        <is>
          <t>do</t>
        </is>
      </c>
      <c r="AB5" s="22" t="inlineStr">
        <is>
          <t>vr</t>
        </is>
      </c>
      <c r="AC5" s="22" t="inlineStr">
        <is>
          <t>za</t>
        </is>
      </c>
      <c r="AD5" s="22" t="inlineStr">
        <is>
          <t>zo</t>
        </is>
      </c>
    </row>
    <row r="10">
      <c r="A10" s="23">
        <f>IF(Rooster!A10="","",Rooster!A10)</f>
        <v/>
      </c>
      <c r="B10" s="24">
        <f>IF(Rooster!AD10="","",Rooster!AD10)</f>
        <v/>
      </c>
      <c r="C10" s="24">
        <f>IF(COUNT(Rooster!W10:AC10)=0,"",MAX(Rooster!W10:AC10))</f>
        <v/>
      </c>
      <c r="D10" s="24">
        <f>IF(COUNT(Y10:AD10)=0,"",MIN(Y10:AD10))</f>
        <v/>
      </c>
      <c r="E10" s="24">
        <f>IF(COUNT(Y10:AD10)=0,"",MAX(Y10:AD10))</f>
        <v/>
      </c>
      <c r="F10" s="25">
        <f>IF(C10="","",IF(C10&gt;12,"let op","ok"))</f>
        <v/>
      </c>
      <c r="G10" s="25">
        <f>IF(B10="","",IF(B10&gt;60,"let op","ok"))</f>
        <v/>
      </c>
      <c r="H10" s="25">
        <f>IF(D10="","",IF(D10&lt;8,"te kort",IF(D10&lt;11,"mag 1x per week","ok")))</f>
        <v/>
      </c>
      <c r="I10" s="25">
        <f>IF(E10="","",IF(E10&lt;36,"let op","ok"))</f>
        <v/>
      </c>
      <c r="J10" s="23" t="n"/>
      <c r="K10" s="26">
        <f>IF(OR(Rooster!B10="",Rooster!C10=""),"",0+Rooster!B10)</f>
        <v/>
      </c>
      <c r="L10" s="26">
        <f>IF(OR(Rooster!E10="",Rooster!F10=""),"",1+Rooster!E10)</f>
        <v/>
      </c>
      <c r="M10" s="26">
        <f>IF(OR(Rooster!H10="",Rooster!I10=""),"",2+Rooster!H10)</f>
        <v/>
      </c>
      <c r="N10" s="26">
        <f>IF(OR(Rooster!K10="",Rooster!L10=""),"",3+Rooster!K10)</f>
        <v/>
      </c>
      <c r="O10" s="26">
        <f>IF(OR(Rooster!N10="",Rooster!O10=""),"",4+Rooster!N10)</f>
        <v/>
      </c>
      <c r="P10" s="26">
        <f>IF(OR(Rooster!Q10="",Rooster!R10=""),"",5+Rooster!Q10)</f>
        <v/>
      </c>
      <c r="Q10" s="26">
        <f>IF(OR(Rooster!T10="",Rooster!U10=""),"",6+Rooster!T10)</f>
        <v/>
      </c>
      <c r="R10" s="26">
        <f>IF(OR(Rooster!B10="",Rooster!C10=""),"",0+Rooster!C10+IF(Rooster!C10&lt;Rooster!B10,1,0))</f>
        <v/>
      </c>
      <c r="S10" s="26">
        <f>IF(OR(Rooster!E10="",Rooster!F10=""),"",1+Rooster!F10+IF(Rooster!F10&lt;Rooster!E10,1,0))</f>
        <v/>
      </c>
      <c r="T10" s="26">
        <f>IF(OR(Rooster!H10="",Rooster!I10=""),"",2+Rooster!I10+IF(Rooster!I10&lt;Rooster!H10,1,0))</f>
        <v/>
      </c>
      <c r="U10" s="26">
        <f>IF(OR(Rooster!K10="",Rooster!L10=""),"",3+Rooster!L10+IF(Rooster!L10&lt;Rooster!K10,1,0))</f>
        <v/>
      </c>
      <c r="V10" s="26">
        <f>IF(OR(Rooster!N10="",Rooster!O10=""),"",4+Rooster!O10+IF(Rooster!O10&lt;Rooster!N10,1,0))</f>
        <v/>
      </c>
      <c r="W10" s="26">
        <f>IF(OR(Rooster!Q10="",Rooster!R10=""),"",5+Rooster!R10+IF(Rooster!R10&lt;Rooster!Q10,1,0))</f>
        <v/>
      </c>
      <c r="X10" s="26">
        <f>IF(OR(Rooster!T10="",Rooster!U10=""),"",6+Rooster!U10+IF(Rooster!U10&lt;Rooster!T10,1,0))</f>
        <v/>
      </c>
      <c r="Y10" s="27">
        <f>IF(OR(L10="",COUNT(R10:R10)=0),"",ROUND((L10-MAX(R10:R10))*24,2))</f>
        <v/>
      </c>
      <c r="Z10" s="27">
        <f>IF(OR(M10="",COUNT(R10:S10)=0),"",ROUND((M10-MAX(R10:S10))*24,2))</f>
        <v/>
      </c>
      <c r="AA10" s="27">
        <f>IF(OR(N10="",COUNT(R10:T10)=0),"",ROUND((N10-MAX(R10:T10))*24,2))</f>
        <v/>
      </c>
      <c r="AB10" s="27">
        <f>IF(OR(O10="",COUNT(R10:U10)=0),"",ROUND((O10-MAX(R10:U10))*24,2))</f>
        <v/>
      </c>
      <c r="AC10" s="27">
        <f>IF(OR(P10="",COUNT(R10:V10)=0),"",ROUND((P10-MAX(R10:V10))*24,2))</f>
        <v/>
      </c>
      <c r="AD10" s="27">
        <f>IF(OR(Q10="",COUNT(R10:W10)=0),"",ROUND((Q10-MAX(R10:W10))*24,2))</f>
        <v/>
      </c>
      <c r="AE10" s="23" t="n"/>
    </row>
    <row r="11">
      <c r="A11" s="23">
        <f>IF(Rooster!A11="","",Rooster!A11)</f>
        <v/>
      </c>
      <c r="B11" s="24">
        <f>IF(Rooster!AD11="","",Rooster!AD11)</f>
        <v/>
      </c>
      <c r="C11" s="24">
        <f>IF(COUNT(Rooster!W11:AC11)=0,"",MAX(Rooster!W11:AC11))</f>
        <v/>
      </c>
      <c r="D11" s="24">
        <f>IF(COUNT(Y11:AD11)=0,"",MIN(Y11:AD11))</f>
        <v/>
      </c>
      <c r="E11" s="24">
        <f>IF(COUNT(Y11:AD11)=0,"",MAX(Y11:AD11))</f>
        <v/>
      </c>
      <c r="F11" s="25">
        <f>IF(C11="","",IF(C11&gt;12,"let op","ok"))</f>
        <v/>
      </c>
      <c r="G11" s="25">
        <f>IF(B11="","",IF(B11&gt;60,"let op","ok"))</f>
        <v/>
      </c>
      <c r="H11" s="25">
        <f>IF(D11="","",IF(D11&lt;8,"te kort",IF(D11&lt;11,"mag 1x per week","ok")))</f>
        <v/>
      </c>
      <c r="I11" s="25">
        <f>IF(E11="","",IF(E11&lt;36,"let op","ok"))</f>
        <v/>
      </c>
      <c r="J11" s="23" t="n"/>
      <c r="K11" s="26">
        <f>IF(OR(Rooster!B11="",Rooster!C11=""),"",0+Rooster!B11)</f>
        <v/>
      </c>
      <c r="L11" s="26">
        <f>IF(OR(Rooster!E11="",Rooster!F11=""),"",1+Rooster!E11)</f>
        <v/>
      </c>
      <c r="M11" s="26">
        <f>IF(OR(Rooster!H11="",Rooster!I11=""),"",2+Rooster!H11)</f>
        <v/>
      </c>
      <c r="N11" s="26">
        <f>IF(OR(Rooster!K11="",Rooster!L11=""),"",3+Rooster!K11)</f>
        <v/>
      </c>
      <c r="O11" s="26">
        <f>IF(OR(Rooster!N11="",Rooster!O11=""),"",4+Rooster!N11)</f>
        <v/>
      </c>
      <c r="P11" s="26">
        <f>IF(OR(Rooster!Q11="",Rooster!R11=""),"",5+Rooster!Q11)</f>
        <v/>
      </c>
      <c r="Q11" s="26">
        <f>IF(OR(Rooster!T11="",Rooster!U11=""),"",6+Rooster!T11)</f>
        <v/>
      </c>
      <c r="R11" s="26">
        <f>IF(OR(Rooster!B11="",Rooster!C11=""),"",0+Rooster!C11+IF(Rooster!C11&lt;Rooster!B11,1,0))</f>
        <v/>
      </c>
      <c r="S11" s="26">
        <f>IF(OR(Rooster!E11="",Rooster!F11=""),"",1+Rooster!F11+IF(Rooster!F11&lt;Rooster!E11,1,0))</f>
        <v/>
      </c>
      <c r="T11" s="26">
        <f>IF(OR(Rooster!H11="",Rooster!I11=""),"",2+Rooster!I11+IF(Rooster!I11&lt;Rooster!H11,1,0))</f>
        <v/>
      </c>
      <c r="U11" s="26">
        <f>IF(OR(Rooster!K11="",Rooster!L11=""),"",3+Rooster!L11+IF(Rooster!L11&lt;Rooster!K11,1,0))</f>
        <v/>
      </c>
      <c r="V11" s="26">
        <f>IF(OR(Rooster!N11="",Rooster!O11=""),"",4+Rooster!O11+IF(Rooster!O11&lt;Rooster!N11,1,0))</f>
        <v/>
      </c>
      <c r="W11" s="26">
        <f>IF(OR(Rooster!Q11="",Rooster!R11=""),"",5+Rooster!R11+IF(Rooster!R11&lt;Rooster!Q11,1,0))</f>
        <v/>
      </c>
      <c r="X11" s="26">
        <f>IF(OR(Rooster!T11="",Rooster!U11=""),"",6+Rooster!U11+IF(Rooster!U11&lt;Rooster!T11,1,0))</f>
        <v/>
      </c>
      <c r="Y11" s="27">
        <f>IF(OR(L11="",COUNT(R11:R11)=0),"",ROUND((L11-MAX(R11:R11))*24,2))</f>
        <v/>
      </c>
      <c r="Z11" s="27">
        <f>IF(OR(M11="",COUNT(R11:S11)=0),"",ROUND((M11-MAX(R11:S11))*24,2))</f>
        <v/>
      </c>
      <c r="AA11" s="27">
        <f>IF(OR(N11="",COUNT(R11:T11)=0),"",ROUND((N11-MAX(R11:T11))*24,2))</f>
        <v/>
      </c>
      <c r="AB11" s="27">
        <f>IF(OR(O11="",COUNT(R11:U11)=0),"",ROUND((O11-MAX(R11:U11))*24,2))</f>
        <v/>
      </c>
      <c r="AC11" s="27">
        <f>IF(OR(P11="",COUNT(R11:V11)=0),"",ROUND((P11-MAX(R11:V11))*24,2))</f>
        <v/>
      </c>
      <c r="AD11" s="27">
        <f>IF(OR(Q11="",COUNT(R11:W11)=0),"",ROUND((Q11-MAX(R11:W11))*24,2))</f>
        <v/>
      </c>
      <c r="AE11" s="23" t="n"/>
    </row>
    <row r="12">
      <c r="A12" s="23">
        <f>IF(Rooster!A12="","",Rooster!A12)</f>
        <v/>
      </c>
      <c r="B12" s="24">
        <f>IF(Rooster!AD12="","",Rooster!AD12)</f>
        <v/>
      </c>
      <c r="C12" s="24">
        <f>IF(COUNT(Rooster!W12:AC12)=0,"",MAX(Rooster!W12:AC12))</f>
        <v/>
      </c>
      <c r="D12" s="24">
        <f>IF(COUNT(Y12:AD12)=0,"",MIN(Y12:AD12))</f>
        <v/>
      </c>
      <c r="E12" s="24">
        <f>IF(COUNT(Y12:AD12)=0,"",MAX(Y12:AD12))</f>
        <v/>
      </c>
      <c r="F12" s="25">
        <f>IF(C12="","",IF(C12&gt;12,"let op","ok"))</f>
        <v/>
      </c>
      <c r="G12" s="25">
        <f>IF(B12="","",IF(B12&gt;60,"let op","ok"))</f>
        <v/>
      </c>
      <c r="H12" s="25">
        <f>IF(D12="","",IF(D12&lt;8,"te kort",IF(D12&lt;11,"mag 1x per week","ok")))</f>
        <v/>
      </c>
      <c r="I12" s="25">
        <f>IF(E12="","",IF(E12&lt;36,"let op","ok"))</f>
        <v/>
      </c>
      <c r="J12" s="23" t="n"/>
      <c r="K12" s="26">
        <f>IF(OR(Rooster!B12="",Rooster!C12=""),"",0+Rooster!B12)</f>
        <v/>
      </c>
      <c r="L12" s="26">
        <f>IF(OR(Rooster!E12="",Rooster!F12=""),"",1+Rooster!E12)</f>
        <v/>
      </c>
      <c r="M12" s="26">
        <f>IF(OR(Rooster!H12="",Rooster!I12=""),"",2+Rooster!H12)</f>
        <v/>
      </c>
      <c r="N12" s="26">
        <f>IF(OR(Rooster!K12="",Rooster!L12=""),"",3+Rooster!K12)</f>
        <v/>
      </c>
      <c r="O12" s="26">
        <f>IF(OR(Rooster!N12="",Rooster!O12=""),"",4+Rooster!N12)</f>
        <v/>
      </c>
      <c r="P12" s="26">
        <f>IF(OR(Rooster!Q12="",Rooster!R12=""),"",5+Rooster!Q12)</f>
        <v/>
      </c>
      <c r="Q12" s="26">
        <f>IF(OR(Rooster!T12="",Rooster!U12=""),"",6+Rooster!T12)</f>
        <v/>
      </c>
      <c r="R12" s="26">
        <f>IF(OR(Rooster!B12="",Rooster!C12=""),"",0+Rooster!C12+IF(Rooster!C12&lt;Rooster!B12,1,0))</f>
        <v/>
      </c>
      <c r="S12" s="26">
        <f>IF(OR(Rooster!E12="",Rooster!F12=""),"",1+Rooster!F12+IF(Rooster!F12&lt;Rooster!E12,1,0))</f>
        <v/>
      </c>
      <c r="T12" s="26">
        <f>IF(OR(Rooster!H12="",Rooster!I12=""),"",2+Rooster!I12+IF(Rooster!I12&lt;Rooster!H12,1,0))</f>
        <v/>
      </c>
      <c r="U12" s="26">
        <f>IF(OR(Rooster!K12="",Rooster!L12=""),"",3+Rooster!L12+IF(Rooster!L12&lt;Rooster!K12,1,0))</f>
        <v/>
      </c>
      <c r="V12" s="26">
        <f>IF(OR(Rooster!N12="",Rooster!O12=""),"",4+Rooster!O12+IF(Rooster!O12&lt;Rooster!N12,1,0))</f>
        <v/>
      </c>
      <c r="W12" s="26">
        <f>IF(OR(Rooster!Q12="",Rooster!R12=""),"",5+Rooster!R12+IF(Rooster!R12&lt;Rooster!Q12,1,0))</f>
        <v/>
      </c>
      <c r="X12" s="26">
        <f>IF(OR(Rooster!T12="",Rooster!U12=""),"",6+Rooster!U12+IF(Rooster!U12&lt;Rooster!T12,1,0))</f>
        <v/>
      </c>
      <c r="Y12" s="27">
        <f>IF(OR(L12="",COUNT(R12:R12)=0),"",ROUND((L12-MAX(R12:R12))*24,2))</f>
        <v/>
      </c>
      <c r="Z12" s="27">
        <f>IF(OR(M12="",COUNT(R12:S12)=0),"",ROUND((M12-MAX(R12:S12))*24,2))</f>
        <v/>
      </c>
      <c r="AA12" s="27">
        <f>IF(OR(N12="",COUNT(R12:T12)=0),"",ROUND((N12-MAX(R12:T12))*24,2))</f>
        <v/>
      </c>
      <c r="AB12" s="27">
        <f>IF(OR(O12="",COUNT(R12:U12)=0),"",ROUND((O12-MAX(R12:U12))*24,2))</f>
        <v/>
      </c>
      <c r="AC12" s="27">
        <f>IF(OR(P12="",COUNT(R12:V12)=0),"",ROUND((P12-MAX(R12:V12))*24,2))</f>
        <v/>
      </c>
      <c r="AD12" s="27">
        <f>IF(OR(Q12="",COUNT(R12:W12)=0),"",ROUND((Q12-MAX(R12:W12))*24,2))</f>
        <v/>
      </c>
      <c r="AE12" s="23" t="n"/>
    </row>
    <row r="13">
      <c r="A13" s="23">
        <f>IF(Rooster!A13="","",Rooster!A13)</f>
        <v/>
      </c>
      <c r="B13" s="24">
        <f>IF(Rooster!AD13="","",Rooster!AD13)</f>
        <v/>
      </c>
      <c r="C13" s="24">
        <f>IF(COUNT(Rooster!W13:AC13)=0,"",MAX(Rooster!W13:AC13))</f>
        <v/>
      </c>
      <c r="D13" s="24">
        <f>IF(COUNT(Y13:AD13)=0,"",MIN(Y13:AD13))</f>
        <v/>
      </c>
      <c r="E13" s="24">
        <f>IF(COUNT(Y13:AD13)=0,"",MAX(Y13:AD13))</f>
        <v/>
      </c>
      <c r="F13" s="25">
        <f>IF(C13="","",IF(C13&gt;12,"let op","ok"))</f>
        <v/>
      </c>
      <c r="G13" s="25">
        <f>IF(B13="","",IF(B13&gt;60,"let op","ok"))</f>
        <v/>
      </c>
      <c r="H13" s="25">
        <f>IF(D13="","",IF(D13&lt;8,"te kort",IF(D13&lt;11,"mag 1x per week","ok")))</f>
        <v/>
      </c>
      <c r="I13" s="25">
        <f>IF(E13="","",IF(E13&lt;36,"let op","ok"))</f>
        <v/>
      </c>
      <c r="J13" s="23" t="n"/>
      <c r="K13" s="26">
        <f>IF(OR(Rooster!B13="",Rooster!C13=""),"",0+Rooster!B13)</f>
        <v/>
      </c>
      <c r="L13" s="26">
        <f>IF(OR(Rooster!E13="",Rooster!F13=""),"",1+Rooster!E13)</f>
        <v/>
      </c>
      <c r="M13" s="26">
        <f>IF(OR(Rooster!H13="",Rooster!I13=""),"",2+Rooster!H13)</f>
        <v/>
      </c>
      <c r="N13" s="26">
        <f>IF(OR(Rooster!K13="",Rooster!L13=""),"",3+Rooster!K13)</f>
        <v/>
      </c>
      <c r="O13" s="26">
        <f>IF(OR(Rooster!N13="",Rooster!O13=""),"",4+Rooster!N13)</f>
        <v/>
      </c>
      <c r="P13" s="26">
        <f>IF(OR(Rooster!Q13="",Rooster!R13=""),"",5+Rooster!Q13)</f>
        <v/>
      </c>
      <c r="Q13" s="26">
        <f>IF(OR(Rooster!T13="",Rooster!U13=""),"",6+Rooster!T13)</f>
        <v/>
      </c>
      <c r="R13" s="26">
        <f>IF(OR(Rooster!B13="",Rooster!C13=""),"",0+Rooster!C13+IF(Rooster!C13&lt;Rooster!B13,1,0))</f>
        <v/>
      </c>
      <c r="S13" s="26">
        <f>IF(OR(Rooster!E13="",Rooster!F13=""),"",1+Rooster!F13+IF(Rooster!F13&lt;Rooster!E13,1,0))</f>
        <v/>
      </c>
      <c r="T13" s="26">
        <f>IF(OR(Rooster!H13="",Rooster!I13=""),"",2+Rooster!I13+IF(Rooster!I13&lt;Rooster!H13,1,0))</f>
        <v/>
      </c>
      <c r="U13" s="26">
        <f>IF(OR(Rooster!K13="",Rooster!L13=""),"",3+Rooster!L13+IF(Rooster!L13&lt;Rooster!K13,1,0))</f>
        <v/>
      </c>
      <c r="V13" s="26">
        <f>IF(OR(Rooster!N13="",Rooster!O13=""),"",4+Rooster!O13+IF(Rooster!O13&lt;Rooster!N13,1,0))</f>
        <v/>
      </c>
      <c r="W13" s="26">
        <f>IF(OR(Rooster!Q13="",Rooster!R13=""),"",5+Rooster!R13+IF(Rooster!R13&lt;Rooster!Q13,1,0))</f>
        <v/>
      </c>
      <c r="X13" s="26">
        <f>IF(OR(Rooster!T13="",Rooster!U13=""),"",6+Rooster!U13+IF(Rooster!U13&lt;Rooster!T13,1,0))</f>
        <v/>
      </c>
      <c r="Y13" s="27">
        <f>IF(OR(L13="",COUNT(R13:R13)=0),"",ROUND((L13-MAX(R13:R13))*24,2))</f>
        <v/>
      </c>
      <c r="Z13" s="27">
        <f>IF(OR(M13="",COUNT(R13:S13)=0),"",ROUND((M13-MAX(R13:S13))*24,2))</f>
        <v/>
      </c>
      <c r="AA13" s="27">
        <f>IF(OR(N13="",COUNT(R13:T13)=0),"",ROUND((N13-MAX(R13:T13))*24,2))</f>
        <v/>
      </c>
      <c r="AB13" s="27">
        <f>IF(OR(O13="",COUNT(R13:U13)=0),"",ROUND((O13-MAX(R13:U13))*24,2))</f>
        <v/>
      </c>
      <c r="AC13" s="27">
        <f>IF(OR(P13="",COUNT(R13:V13)=0),"",ROUND((P13-MAX(R13:V13))*24,2))</f>
        <v/>
      </c>
      <c r="AD13" s="27">
        <f>IF(OR(Q13="",COUNT(R13:W13)=0),"",ROUND((Q13-MAX(R13:W13))*24,2))</f>
        <v/>
      </c>
      <c r="AE13" s="23" t="n"/>
    </row>
    <row r="14">
      <c r="A14" s="23">
        <f>IF(Rooster!A14="","",Rooster!A14)</f>
        <v/>
      </c>
      <c r="B14" s="24">
        <f>IF(Rooster!AD14="","",Rooster!AD14)</f>
        <v/>
      </c>
      <c r="C14" s="24">
        <f>IF(COUNT(Rooster!W14:AC14)=0,"",MAX(Rooster!W14:AC14))</f>
        <v/>
      </c>
      <c r="D14" s="24">
        <f>IF(COUNT(Y14:AD14)=0,"",MIN(Y14:AD14))</f>
        <v/>
      </c>
      <c r="E14" s="24">
        <f>IF(COUNT(Y14:AD14)=0,"",MAX(Y14:AD14))</f>
        <v/>
      </c>
      <c r="F14" s="25">
        <f>IF(C14="","",IF(C14&gt;12,"let op","ok"))</f>
        <v/>
      </c>
      <c r="G14" s="25">
        <f>IF(B14="","",IF(B14&gt;60,"let op","ok"))</f>
        <v/>
      </c>
      <c r="H14" s="25">
        <f>IF(D14="","",IF(D14&lt;8,"te kort",IF(D14&lt;11,"mag 1x per week","ok")))</f>
        <v/>
      </c>
      <c r="I14" s="25">
        <f>IF(E14="","",IF(E14&lt;36,"let op","ok"))</f>
        <v/>
      </c>
      <c r="J14" s="23" t="n"/>
      <c r="K14" s="26">
        <f>IF(OR(Rooster!B14="",Rooster!C14=""),"",0+Rooster!B14)</f>
        <v/>
      </c>
      <c r="L14" s="26">
        <f>IF(OR(Rooster!E14="",Rooster!F14=""),"",1+Rooster!E14)</f>
        <v/>
      </c>
      <c r="M14" s="26">
        <f>IF(OR(Rooster!H14="",Rooster!I14=""),"",2+Rooster!H14)</f>
        <v/>
      </c>
      <c r="N14" s="26">
        <f>IF(OR(Rooster!K14="",Rooster!L14=""),"",3+Rooster!K14)</f>
        <v/>
      </c>
      <c r="O14" s="26">
        <f>IF(OR(Rooster!N14="",Rooster!O14=""),"",4+Rooster!N14)</f>
        <v/>
      </c>
      <c r="P14" s="26">
        <f>IF(OR(Rooster!Q14="",Rooster!R14=""),"",5+Rooster!Q14)</f>
        <v/>
      </c>
      <c r="Q14" s="26">
        <f>IF(OR(Rooster!T14="",Rooster!U14=""),"",6+Rooster!T14)</f>
        <v/>
      </c>
      <c r="R14" s="26">
        <f>IF(OR(Rooster!B14="",Rooster!C14=""),"",0+Rooster!C14+IF(Rooster!C14&lt;Rooster!B14,1,0))</f>
        <v/>
      </c>
      <c r="S14" s="26">
        <f>IF(OR(Rooster!E14="",Rooster!F14=""),"",1+Rooster!F14+IF(Rooster!F14&lt;Rooster!E14,1,0))</f>
        <v/>
      </c>
      <c r="T14" s="26">
        <f>IF(OR(Rooster!H14="",Rooster!I14=""),"",2+Rooster!I14+IF(Rooster!I14&lt;Rooster!H14,1,0))</f>
        <v/>
      </c>
      <c r="U14" s="26">
        <f>IF(OR(Rooster!K14="",Rooster!L14=""),"",3+Rooster!L14+IF(Rooster!L14&lt;Rooster!K14,1,0))</f>
        <v/>
      </c>
      <c r="V14" s="26">
        <f>IF(OR(Rooster!N14="",Rooster!O14=""),"",4+Rooster!O14+IF(Rooster!O14&lt;Rooster!N14,1,0))</f>
        <v/>
      </c>
      <c r="W14" s="26">
        <f>IF(OR(Rooster!Q14="",Rooster!R14=""),"",5+Rooster!R14+IF(Rooster!R14&lt;Rooster!Q14,1,0))</f>
        <v/>
      </c>
      <c r="X14" s="26">
        <f>IF(OR(Rooster!T14="",Rooster!U14=""),"",6+Rooster!U14+IF(Rooster!U14&lt;Rooster!T14,1,0))</f>
        <v/>
      </c>
      <c r="Y14" s="27">
        <f>IF(OR(L14="",COUNT(R14:R14)=0),"",ROUND((L14-MAX(R14:R14))*24,2))</f>
        <v/>
      </c>
      <c r="Z14" s="27">
        <f>IF(OR(M14="",COUNT(R14:S14)=0),"",ROUND((M14-MAX(R14:S14))*24,2))</f>
        <v/>
      </c>
      <c r="AA14" s="27">
        <f>IF(OR(N14="",COUNT(R14:T14)=0),"",ROUND((N14-MAX(R14:T14))*24,2))</f>
        <v/>
      </c>
      <c r="AB14" s="27">
        <f>IF(OR(O14="",COUNT(R14:U14)=0),"",ROUND((O14-MAX(R14:U14))*24,2))</f>
        <v/>
      </c>
      <c r="AC14" s="27">
        <f>IF(OR(P14="",COUNT(R14:V14)=0),"",ROUND((P14-MAX(R14:V14))*24,2))</f>
        <v/>
      </c>
      <c r="AD14" s="27">
        <f>IF(OR(Q14="",COUNT(R14:W14)=0),"",ROUND((Q14-MAX(R14:W14))*24,2))</f>
        <v/>
      </c>
      <c r="AE14" s="23" t="n"/>
    </row>
    <row r="15">
      <c r="A15" s="23">
        <f>IF(Rooster!A15="","",Rooster!A15)</f>
        <v/>
      </c>
      <c r="B15" s="24">
        <f>IF(Rooster!AD15="","",Rooster!AD15)</f>
        <v/>
      </c>
      <c r="C15" s="24">
        <f>IF(COUNT(Rooster!W15:AC15)=0,"",MAX(Rooster!W15:AC15))</f>
        <v/>
      </c>
      <c r="D15" s="24">
        <f>IF(COUNT(Y15:AD15)=0,"",MIN(Y15:AD15))</f>
        <v/>
      </c>
      <c r="E15" s="24">
        <f>IF(COUNT(Y15:AD15)=0,"",MAX(Y15:AD15))</f>
        <v/>
      </c>
      <c r="F15" s="25">
        <f>IF(C15="","",IF(C15&gt;12,"let op","ok"))</f>
        <v/>
      </c>
      <c r="G15" s="25">
        <f>IF(B15="","",IF(B15&gt;60,"let op","ok"))</f>
        <v/>
      </c>
      <c r="H15" s="25">
        <f>IF(D15="","",IF(D15&lt;8,"te kort",IF(D15&lt;11,"mag 1x per week","ok")))</f>
        <v/>
      </c>
      <c r="I15" s="25">
        <f>IF(E15="","",IF(E15&lt;36,"let op","ok"))</f>
        <v/>
      </c>
      <c r="J15" s="23" t="n"/>
      <c r="K15" s="26">
        <f>IF(OR(Rooster!B15="",Rooster!C15=""),"",0+Rooster!B15)</f>
        <v/>
      </c>
      <c r="L15" s="26">
        <f>IF(OR(Rooster!E15="",Rooster!F15=""),"",1+Rooster!E15)</f>
        <v/>
      </c>
      <c r="M15" s="26">
        <f>IF(OR(Rooster!H15="",Rooster!I15=""),"",2+Rooster!H15)</f>
        <v/>
      </c>
      <c r="N15" s="26">
        <f>IF(OR(Rooster!K15="",Rooster!L15=""),"",3+Rooster!K15)</f>
        <v/>
      </c>
      <c r="O15" s="26">
        <f>IF(OR(Rooster!N15="",Rooster!O15=""),"",4+Rooster!N15)</f>
        <v/>
      </c>
      <c r="P15" s="26">
        <f>IF(OR(Rooster!Q15="",Rooster!R15=""),"",5+Rooster!Q15)</f>
        <v/>
      </c>
      <c r="Q15" s="26">
        <f>IF(OR(Rooster!T15="",Rooster!U15=""),"",6+Rooster!T15)</f>
        <v/>
      </c>
      <c r="R15" s="26">
        <f>IF(OR(Rooster!B15="",Rooster!C15=""),"",0+Rooster!C15+IF(Rooster!C15&lt;Rooster!B15,1,0))</f>
        <v/>
      </c>
      <c r="S15" s="26">
        <f>IF(OR(Rooster!E15="",Rooster!F15=""),"",1+Rooster!F15+IF(Rooster!F15&lt;Rooster!E15,1,0))</f>
        <v/>
      </c>
      <c r="T15" s="26">
        <f>IF(OR(Rooster!H15="",Rooster!I15=""),"",2+Rooster!I15+IF(Rooster!I15&lt;Rooster!H15,1,0))</f>
        <v/>
      </c>
      <c r="U15" s="26">
        <f>IF(OR(Rooster!K15="",Rooster!L15=""),"",3+Rooster!L15+IF(Rooster!L15&lt;Rooster!K15,1,0))</f>
        <v/>
      </c>
      <c r="V15" s="26">
        <f>IF(OR(Rooster!N15="",Rooster!O15=""),"",4+Rooster!O15+IF(Rooster!O15&lt;Rooster!N15,1,0))</f>
        <v/>
      </c>
      <c r="W15" s="26">
        <f>IF(OR(Rooster!Q15="",Rooster!R15=""),"",5+Rooster!R15+IF(Rooster!R15&lt;Rooster!Q15,1,0))</f>
        <v/>
      </c>
      <c r="X15" s="26">
        <f>IF(OR(Rooster!T15="",Rooster!U15=""),"",6+Rooster!U15+IF(Rooster!U15&lt;Rooster!T15,1,0))</f>
        <v/>
      </c>
      <c r="Y15" s="27">
        <f>IF(OR(L15="",COUNT(R15:R15)=0),"",ROUND((L15-MAX(R15:R15))*24,2))</f>
        <v/>
      </c>
      <c r="Z15" s="27">
        <f>IF(OR(M15="",COUNT(R15:S15)=0),"",ROUND((M15-MAX(R15:S15))*24,2))</f>
        <v/>
      </c>
      <c r="AA15" s="27">
        <f>IF(OR(N15="",COUNT(R15:T15)=0),"",ROUND((N15-MAX(R15:T15))*24,2))</f>
        <v/>
      </c>
      <c r="AB15" s="27">
        <f>IF(OR(O15="",COUNT(R15:U15)=0),"",ROUND((O15-MAX(R15:U15))*24,2))</f>
        <v/>
      </c>
      <c r="AC15" s="27">
        <f>IF(OR(P15="",COUNT(R15:V15)=0),"",ROUND((P15-MAX(R15:V15))*24,2))</f>
        <v/>
      </c>
      <c r="AD15" s="27">
        <f>IF(OR(Q15="",COUNT(R15:W15)=0),"",ROUND((Q15-MAX(R15:W15))*24,2))</f>
        <v/>
      </c>
      <c r="AE15" s="23" t="n"/>
    </row>
    <row r="16">
      <c r="A16" s="23">
        <f>IF(Rooster!A16="","",Rooster!A16)</f>
        <v/>
      </c>
      <c r="B16" s="24">
        <f>IF(Rooster!AD16="","",Rooster!AD16)</f>
        <v/>
      </c>
      <c r="C16" s="24">
        <f>IF(COUNT(Rooster!W16:AC16)=0,"",MAX(Rooster!W16:AC16))</f>
        <v/>
      </c>
      <c r="D16" s="24">
        <f>IF(COUNT(Y16:AD16)=0,"",MIN(Y16:AD16))</f>
        <v/>
      </c>
      <c r="E16" s="24">
        <f>IF(COUNT(Y16:AD16)=0,"",MAX(Y16:AD16))</f>
        <v/>
      </c>
      <c r="F16" s="25">
        <f>IF(C16="","",IF(C16&gt;12,"let op","ok"))</f>
        <v/>
      </c>
      <c r="G16" s="25">
        <f>IF(B16="","",IF(B16&gt;60,"let op","ok"))</f>
        <v/>
      </c>
      <c r="H16" s="25">
        <f>IF(D16="","",IF(D16&lt;8,"te kort",IF(D16&lt;11,"mag 1x per week","ok")))</f>
        <v/>
      </c>
      <c r="I16" s="25">
        <f>IF(E16="","",IF(E16&lt;36,"let op","ok"))</f>
        <v/>
      </c>
      <c r="J16" s="23" t="n"/>
      <c r="K16" s="26">
        <f>IF(OR(Rooster!B16="",Rooster!C16=""),"",0+Rooster!B16)</f>
        <v/>
      </c>
      <c r="L16" s="26">
        <f>IF(OR(Rooster!E16="",Rooster!F16=""),"",1+Rooster!E16)</f>
        <v/>
      </c>
      <c r="M16" s="26">
        <f>IF(OR(Rooster!H16="",Rooster!I16=""),"",2+Rooster!H16)</f>
        <v/>
      </c>
      <c r="N16" s="26">
        <f>IF(OR(Rooster!K16="",Rooster!L16=""),"",3+Rooster!K16)</f>
        <v/>
      </c>
      <c r="O16" s="26">
        <f>IF(OR(Rooster!N16="",Rooster!O16=""),"",4+Rooster!N16)</f>
        <v/>
      </c>
      <c r="P16" s="26">
        <f>IF(OR(Rooster!Q16="",Rooster!R16=""),"",5+Rooster!Q16)</f>
        <v/>
      </c>
      <c r="Q16" s="26">
        <f>IF(OR(Rooster!T16="",Rooster!U16=""),"",6+Rooster!T16)</f>
        <v/>
      </c>
      <c r="R16" s="26">
        <f>IF(OR(Rooster!B16="",Rooster!C16=""),"",0+Rooster!C16+IF(Rooster!C16&lt;Rooster!B16,1,0))</f>
        <v/>
      </c>
      <c r="S16" s="26">
        <f>IF(OR(Rooster!E16="",Rooster!F16=""),"",1+Rooster!F16+IF(Rooster!F16&lt;Rooster!E16,1,0))</f>
        <v/>
      </c>
      <c r="T16" s="26">
        <f>IF(OR(Rooster!H16="",Rooster!I16=""),"",2+Rooster!I16+IF(Rooster!I16&lt;Rooster!H16,1,0))</f>
        <v/>
      </c>
      <c r="U16" s="26">
        <f>IF(OR(Rooster!K16="",Rooster!L16=""),"",3+Rooster!L16+IF(Rooster!L16&lt;Rooster!K16,1,0))</f>
        <v/>
      </c>
      <c r="V16" s="26">
        <f>IF(OR(Rooster!N16="",Rooster!O16=""),"",4+Rooster!O16+IF(Rooster!O16&lt;Rooster!N16,1,0))</f>
        <v/>
      </c>
      <c r="W16" s="26">
        <f>IF(OR(Rooster!Q16="",Rooster!R16=""),"",5+Rooster!R16+IF(Rooster!R16&lt;Rooster!Q16,1,0))</f>
        <v/>
      </c>
      <c r="X16" s="26">
        <f>IF(OR(Rooster!T16="",Rooster!U16=""),"",6+Rooster!U16+IF(Rooster!U16&lt;Rooster!T16,1,0))</f>
        <v/>
      </c>
      <c r="Y16" s="27">
        <f>IF(OR(L16="",COUNT(R16:R16)=0),"",ROUND((L16-MAX(R16:R16))*24,2))</f>
        <v/>
      </c>
      <c r="Z16" s="27">
        <f>IF(OR(M16="",COUNT(R16:S16)=0),"",ROUND((M16-MAX(R16:S16))*24,2))</f>
        <v/>
      </c>
      <c r="AA16" s="27">
        <f>IF(OR(N16="",COUNT(R16:T16)=0),"",ROUND((N16-MAX(R16:T16))*24,2))</f>
        <v/>
      </c>
      <c r="AB16" s="27">
        <f>IF(OR(O16="",COUNT(R16:U16)=0),"",ROUND((O16-MAX(R16:U16))*24,2))</f>
        <v/>
      </c>
      <c r="AC16" s="27">
        <f>IF(OR(P16="",COUNT(R16:V16)=0),"",ROUND((P16-MAX(R16:V16))*24,2))</f>
        <v/>
      </c>
      <c r="AD16" s="27">
        <f>IF(OR(Q16="",COUNT(R16:W16)=0),"",ROUND((Q16-MAX(R16:W16))*24,2))</f>
        <v/>
      </c>
      <c r="AE16" s="23" t="n"/>
    </row>
    <row r="17">
      <c r="A17" s="23">
        <f>IF(Rooster!A17="","",Rooster!A17)</f>
        <v/>
      </c>
      <c r="B17" s="24">
        <f>IF(Rooster!AD17="","",Rooster!AD17)</f>
        <v/>
      </c>
      <c r="C17" s="24">
        <f>IF(COUNT(Rooster!W17:AC17)=0,"",MAX(Rooster!W17:AC17))</f>
        <v/>
      </c>
      <c r="D17" s="24">
        <f>IF(COUNT(Y17:AD17)=0,"",MIN(Y17:AD17))</f>
        <v/>
      </c>
      <c r="E17" s="24">
        <f>IF(COUNT(Y17:AD17)=0,"",MAX(Y17:AD17))</f>
        <v/>
      </c>
      <c r="F17" s="25">
        <f>IF(C17="","",IF(C17&gt;12,"let op","ok"))</f>
        <v/>
      </c>
      <c r="G17" s="25">
        <f>IF(B17="","",IF(B17&gt;60,"let op","ok"))</f>
        <v/>
      </c>
      <c r="H17" s="25">
        <f>IF(D17="","",IF(D17&lt;8,"te kort",IF(D17&lt;11,"mag 1x per week","ok")))</f>
        <v/>
      </c>
      <c r="I17" s="25">
        <f>IF(E17="","",IF(E17&lt;36,"let op","ok"))</f>
        <v/>
      </c>
      <c r="J17" s="23" t="n"/>
      <c r="K17" s="26">
        <f>IF(OR(Rooster!B17="",Rooster!C17=""),"",0+Rooster!B17)</f>
        <v/>
      </c>
      <c r="L17" s="26">
        <f>IF(OR(Rooster!E17="",Rooster!F17=""),"",1+Rooster!E17)</f>
        <v/>
      </c>
      <c r="M17" s="26">
        <f>IF(OR(Rooster!H17="",Rooster!I17=""),"",2+Rooster!H17)</f>
        <v/>
      </c>
      <c r="N17" s="26">
        <f>IF(OR(Rooster!K17="",Rooster!L17=""),"",3+Rooster!K17)</f>
        <v/>
      </c>
      <c r="O17" s="26">
        <f>IF(OR(Rooster!N17="",Rooster!O17=""),"",4+Rooster!N17)</f>
        <v/>
      </c>
      <c r="P17" s="26">
        <f>IF(OR(Rooster!Q17="",Rooster!R17=""),"",5+Rooster!Q17)</f>
        <v/>
      </c>
      <c r="Q17" s="26">
        <f>IF(OR(Rooster!T17="",Rooster!U17=""),"",6+Rooster!T17)</f>
        <v/>
      </c>
      <c r="R17" s="26">
        <f>IF(OR(Rooster!B17="",Rooster!C17=""),"",0+Rooster!C17+IF(Rooster!C17&lt;Rooster!B17,1,0))</f>
        <v/>
      </c>
      <c r="S17" s="26">
        <f>IF(OR(Rooster!E17="",Rooster!F17=""),"",1+Rooster!F17+IF(Rooster!F17&lt;Rooster!E17,1,0))</f>
        <v/>
      </c>
      <c r="T17" s="26">
        <f>IF(OR(Rooster!H17="",Rooster!I17=""),"",2+Rooster!I17+IF(Rooster!I17&lt;Rooster!H17,1,0))</f>
        <v/>
      </c>
      <c r="U17" s="26">
        <f>IF(OR(Rooster!K17="",Rooster!L17=""),"",3+Rooster!L17+IF(Rooster!L17&lt;Rooster!K17,1,0))</f>
        <v/>
      </c>
      <c r="V17" s="26">
        <f>IF(OR(Rooster!N17="",Rooster!O17=""),"",4+Rooster!O17+IF(Rooster!O17&lt;Rooster!N17,1,0))</f>
        <v/>
      </c>
      <c r="W17" s="26">
        <f>IF(OR(Rooster!Q17="",Rooster!R17=""),"",5+Rooster!R17+IF(Rooster!R17&lt;Rooster!Q17,1,0))</f>
        <v/>
      </c>
      <c r="X17" s="26">
        <f>IF(OR(Rooster!T17="",Rooster!U17=""),"",6+Rooster!U17+IF(Rooster!U17&lt;Rooster!T17,1,0))</f>
        <v/>
      </c>
      <c r="Y17" s="27">
        <f>IF(OR(L17="",COUNT(R17:R17)=0),"",ROUND((L17-MAX(R17:R17))*24,2))</f>
        <v/>
      </c>
      <c r="Z17" s="27">
        <f>IF(OR(M17="",COUNT(R17:S17)=0),"",ROUND((M17-MAX(R17:S17))*24,2))</f>
        <v/>
      </c>
      <c r="AA17" s="27">
        <f>IF(OR(N17="",COUNT(R17:T17)=0),"",ROUND((N17-MAX(R17:T17))*24,2))</f>
        <v/>
      </c>
      <c r="AB17" s="27">
        <f>IF(OR(O17="",COUNT(R17:U17)=0),"",ROUND((O17-MAX(R17:U17))*24,2))</f>
        <v/>
      </c>
      <c r="AC17" s="27">
        <f>IF(OR(P17="",COUNT(R17:V17)=0),"",ROUND((P17-MAX(R17:V17))*24,2))</f>
        <v/>
      </c>
      <c r="AD17" s="27">
        <f>IF(OR(Q17="",COUNT(R17:W17)=0),"",ROUND((Q17-MAX(R17:W17))*24,2))</f>
        <v/>
      </c>
      <c r="AE17" s="23" t="n"/>
    </row>
    <row r="18">
      <c r="A18" s="23">
        <f>IF(Rooster!A18="","",Rooster!A18)</f>
        <v/>
      </c>
      <c r="B18" s="24">
        <f>IF(Rooster!AD18="","",Rooster!AD18)</f>
        <v/>
      </c>
      <c r="C18" s="24">
        <f>IF(COUNT(Rooster!W18:AC18)=0,"",MAX(Rooster!W18:AC18))</f>
        <v/>
      </c>
      <c r="D18" s="24">
        <f>IF(COUNT(Y18:AD18)=0,"",MIN(Y18:AD18))</f>
        <v/>
      </c>
      <c r="E18" s="24">
        <f>IF(COUNT(Y18:AD18)=0,"",MAX(Y18:AD18))</f>
        <v/>
      </c>
      <c r="F18" s="25">
        <f>IF(C18="","",IF(C18&gt;12,"let op","ok"))</f>
        <v/>
      </c>
      <c r="G18" s="25">
        <f>IF(B18="","",IF(B18&gt;60,"let op","ok"))</f>
        <v/>
      </c>
      <c r="H18" s="25">
        <f>IF(D18="","",IF(D18&lt;8,"te kort",IF(D18&lt;11,"mag 1x per week","ok")))</f>
        <v/>
      </c>
      <c r="I18" s="25">
        <f>IF(E18="","",IF(E18&lt;36,"let op","ok"))</f>
        <v/>
      </c>
      <c r="J18" s="23" t="n"/>
      <c r="K18" s="26">
        <f>IF(OR(Rooster!B18="",Rooster!C18=""),"",0+Rooster!B18)</f>
        <v/>
      </c>
      <c r="L18" s="26">
        <f>IF(OR(Rooster!E18="",Rooster!F18=""),"",1+Rooster!E18)</f>
        <v/>
      </c>
      <c r="M18" s="26">
        <f>IF(OR(Rooster!H18="",Rooster!I18=""),"",2+Rooster!H18)</f>
        <v/>
      </c>
      <c r="N18" s="26">
        <f>IF(OR(Rooster!K18="",Rooster!L18=""),"",3+Rooster!K18)</f>
        <v/>
      </c>
      <c r="O18" s="26">
        <f>IF(OR(Rooster!N18="",Rooster!O18=""),"",4+Rooster!N18)</f>
        <v/>
      </c>
      <c r="P18" s="26">
        <f>IF(OR(Rooster!Q18="",Rooster!R18=""),"",5+Rooster!Q18)</f>
        <v/>
      </c>
      <c r="Q18" s="26">
        <f>IF(OR(Rooster!T18="",Rooster!U18=""),"",6+Rooster!T18)</f>
        <v/>
      </c>
      <c r="R18" s="26">
        <f>IF(OR(Rooster!B18="",Rooster!C18=""),"",0+Rooster!C18+IF(Rooster!C18&lt;Rooster!B18,1,0))</f>
        <v/>
      </c>
      <c r="S18" s="26">
        <f>IF(OR(Rooster!E18="",Rooster!F18=""),"",1+Rooster!F18+IF(Rooster!F18&lt;Rooster!E18,1,0))</f>
        <v/>
      </c>
      <c r="T18" s="26">
        <f>IF(OR(Rooster!H18="",Rooster!I18=""),"",2+Rooster!I18+IF(Rooster!I18&lt;Rooster!H18,1,0))</f>
        <v/>
      </c>
      <c r="U18" s="26">
        <f>IF(OR(Rooster!K18="",Rooster!L18=""),"",3+Rooster!L18+IF(Rooster!L18&lt;Rooster!K18,1,0))</f>
        <v/>
      </c>
      <c r="V18" s="26">
        <f>IF(OR(Rooster!N18="",Rooster!O18=""),"",4+Rooster!O18+IF(Rooster!O18&lt;Rooster!N18,1,0))</f>
        <v/>
      </c>
      <c r="W18" s="26">
        <f>IF(OR(Rooster!Q18="",Rooster!R18=""),"",5+Rooster!R18+IF(Rooster!R18&lt;Rooster!Q18,1,0))</f>
        <v/>
      </c>
      <c r="X18" s="26">
        <f>IF(OR(Rooster!T18="",Rooster!U18=""),"",6+Rooster!U18+IF(Rooster!U18&lt;Rooster!T18,1,0))</f>
        <v/>
      </c>
      <c r="Y18" s="27">
        <f>IF(OR(L18="",COUNT(R18:R18)=0),"",ROUND((L18-MAX(R18:R18))*24,2))</f>
        <v/>
      </c>
      <c r="Z18" s="27">
        <f>IF(OR(M18="",COUNT(R18:S18)=0),"",ROUND((M18-MAX(R18:S18))*24,2))</f>
        <v/>
      </c>
      <c r="AA18" s="27">
        <f>IF(OR(N18="",COUNT(R18:T18)=0),"",ROUND((N18-MAX(R18:T18))*24,2))</f>
        <v/>
      </c>
      <c r="AB18" s="27">
        <f>IF(OR(O18="",COUNT(R18:U18)=0),"",ROUND((O18-MAX(R18:U18))*24,2))</f>
        <v/>
      </c>
      <c r="AC18" s="27">
        <f>IF(OR(P18="",COUNT(R18:V18)=0),"",ROUND((P18-MAX(R18:V18))*24,2))</f>
        <v/>
      </c>
      <c r="AD18" s="27">
        <f>IF(OR(Q18="",COUNT(R18:W18)=0),"",ROUND((Q18-MAX(R18:W18))*24,2))</f>
        <v/>
      </c>
      <c r="AE18" s="23" t="n"/>
    </row>
    <row r="19">
      <c r="A19" s="23">
        <f>IF(Rooster!A19="","",Rooster!A19)</f>
        <v/>
      </c>
      <c r="B19" s="24">
        <f>IF(Rooster!AD19="","",Rooster!AD19)</f>
        <v/>
      </c>
      <c r="C19" s="24">
        <f>IF(COUNT(Rooster!W19:AC19)=0,"",MAX(Rooster!W19:AC19))</f>
        <v/>
      </c>
      <c r="D19" s="24">
        <f>IF(COUNT(Y19:AD19)=0,"",MIN(Y19:AD19))</f>
        <v/>
      </c>
      <c r="E19" s="24">
        <f>IF(COUNT(Y19:AD19)=0,"",MAX(Y19:AD19))</f>
        <v/>
      </c>
      <c r="F19" s="25">
        <f>IF(C19="","",IF(C19&gt;12,"let op","ok"))</f>
        <v/>
      </c>
      <c r="G19" s="25">
        <f>IF(B19="","",IF(B19&gt;60,"let op","ok"))</f>
        <v/>
      </c>
      <c r="H19" s="25">
        <f>IF(D19="","",IF(D19&lt;8,"te kort",IF(D19&lt;11,"mag 1x per week","ok")))</f>
        <v/>
      </c>
      <c r="I19" s="25">
        <f>IF(E19="","",IF(E19&lt;36,"let op","ok"))</f>
        <v/>
      </c>
      <c r="J19" s="23" t="n"/>
      <c r="K19" s="26">
        <f>IF(OR(Rooster!B19="",Rooster!C19=""),"",0+Rooster!B19)</f>
        <v/>
      </c>
      <c r="L19" s="26">
        <f>IF(OR(Rooster!E19="",Rooster!F19=""),"",1+Rooster!E19)</f>
        <v/>
      </c>
      <c r="M19" s="26">
        <f>IF(OR(Rooster!H19="",Rooster!I19=""),"",2+Rooster!H19)</f>
        <v/>
      </c>
      <c r="N19" s="26">
        <f>IF(OR(Rooster!K19="",Rooster!L19=""),"",3+Rooster!K19)</f>
        <v/>
      </c>
      <c r="O19" s="26">
        <f>IF(OR(Rooster!N19="",Rooster!O19=""),"",4+Rooster!N19)</f>
        <v/>
      </c>
      <c r="P19" s="26">
        <f>IF(OR(Rooster!Q19="",Rooster!R19=""),"",5+Rooster!Q19)</f>
        <v/>
      </c>
      <c r="Q19" s="26">
        <f>IF(OR(Rooster!T19="",Rooster!U19=""),"",6+Rooster!T19)</f>
        <v/>
      </c>
      <c r="R19" s="26">
        <f>IF(OR(Rooster!B19="",Rooster!C19=""),"",0+Rooster!C19+IF(Rooster!C19&lt;Rooster!B19,1,0))</f>
        <v/>
      </c>
      <c r="S19" s="26">
        <f>IF(OR(Rooster!E19="",Rooster!F19=""),"",1+Rooster!F19+IF(Rooster!F19&lt;Rooster!E19,1,0))</f>
        <v/>
      </c>
      <c r="T19" s="26">
        <f>IF(OR(Rooster!H19="",Rooster!I19=""),"",2+Rooster!I19+IF(Rooster!I19&lt;Rooster!H19,1,0))</f>
        <v/>
      </c>
      <c r="U19" s="26">
        <f>IF(OR(Rooster!K19="",Rooster!L19=""),"",3+Rooster!L19+IF(Rooster!L19&lt;Rooster!K19,1,0))</f>
        <v/>
      </c>
      <c r="V19" s="26">
        <f>IF(OR(Rooster!N19="",Rooster!O19=""),"",4+Rooster!O19+IF(Rooster!O19&lt;Rooster!N19,1,0))</f>
        <v/>
      </c>
      <c r="W19" s="26">
        <f>IF(OR(Rooster!Q19="",Rooster!R19=""),"",5+Rooster!R19+IF(Rooster!R19&lt;Rooster!Q19,1,0))</f>
        <v/>
      </c>
      <c r="X19" s="26">
        <f>IF(OR(Rooster!T19="",Rooster!U19=""),"",6+Rooster!U19+IF(Rooster!U19&lt;Rooster!T19,1,0))</f>
        <v/>
      </c>
      <c r="Y19" s="27">
        <f>IF(OR(L19="",COUNT(R19:R19)=0),"",ROUND((L19-MAX(R19:R19))*24,2))</f>
        <v/>
      </c>
      <c r="Z19" s="27">
        <f>IF(OR(M19="",COUNT(R19:S19)=0),"",ROUND((M19-MAX(R19:S19))*24,2))</f>
        <v/>
      </c>
      <c r="AA19" s="27">
        <f>IF(OR(N19="",COUNT(R19:T19)=0),"",ROUND((N19-MAX(R19:T19))*24,2))</f>
        <v/>
      </c>
      <c r="AB19" s="27">
        <f>IF(OR(O19="",COUNT(R19:U19)=0),"",ROUND((O19-MAX(R19:U19))*24,2))</f>
        <v/>
      </c>
      <c r="AC19" s="27">
        <f>IF(OR(P19="",COUNT(R19:V19)=0),"",ROUND((P19-MAX(R19:V19))*24,2))</f>
        <v/>
      </c>
      <c r="AD19" s="27">
        <f>IF(OR(Q19="",COUNT(R19:W19)=0),"",ROUND((Q19-MAX(R19:W19))*24,2))</f>
        <v/>
      </c>
      <c r="AE19" s="23" t="n"/>
    </row>
    <row r="20">
      <c r="A20" s="23">
        <f>IF(Rooster!A20="","",Rooster!A20)</f>
        <v/>
      </c>
      <c r="B20" s="24">
        <f>IF(Rooster!AD20="","",Rooster!AD20)</f>
        <v/>
      </c>
      <c r="C20" s="24">
        <f>IF(COUNT(Rooster!W20:AC20)=0,"",MAX(Rooster!W20:AC20))</f>
        <v/>
      </c>
      <c r="D20" s="24">
        <f>IF(COUNT(Y20:AD20)=0,"",MIN(Y20:AD20))</f>
        <v/>
      </c>
      <c r="E20" s="24">
        <f>IF(COUNT(Y20:AD20)=0,"",MAX(Y20:AD20))</f>
        <v/>
      </c>
      <c r="F20" s="25">
        <f>IF(C20="","",IF(C20&gt;12,"let op","ok"))</f>
        <v/>
      </c>
      <c r="G20" s="25">
        <f>IF(B20="","",IF(B20&gt;60,"let op","ok"))</f>
        <v/>
      </c>
      <c r="H20" s="25">
        <f>IF(D20="","",IF(D20&lt;8,"te kort",IF(D20&lt;11,"mag 1x per week","ok")))</f>
        <v/>
      </c>
      <c r="I20" s="25">
        <f>IF(E20="","",IF(E20&lt;36,"let op","ok"))</f>
        <v/>
      </c>
      <c r="J20" s="23" t="n"/>
      <c r="K20" s="26">
        <f>IF(OR(Rooster!B20="",Rooster!C20=""),"",0+Rooster!B20)</f>
        <v/>
      </c>
      <c r="L20" s="26">
        <f>IF(OR(Rooster!E20="",Rooster!F20=""),"",1+Rooster!E20)</f>
        <v/>
      </c>
      <c r="M20" s="26">
        <f>IF(OR(Rooster!H20="",Rooster!I20=""),"",2+Rooster!H20)</f>
        <v/>
      </c>
      <c r="N20" s="26">
        <f>IF(OR(Rooster!K20="",Rooster!L20=""),"",3+Rooster!K20)</f>
        <v/>
      </c>
      <c r="O20" s="26">
        <f>IF(OR(Rooster!N20="",Rooster!O20=""),"",4+Rooster!N20)</f>
        <v/>
      </c>
      <c r="P20" s="26">
        <f>IF(OR(Rooster!Q20="",Rooster!R20=""),"",5+Rooster!Q20)</f>
        <v/>
      </c>
      <c r="Q20" s="26">
        <f>IF(OR(Rooster!T20="",Rooster!U20=""),"",6+Rooster!T20)</f>
        <v/>
      </c>
      <c r="R20" s="26">
        <f>IF(OR(Rooster!B20="",Rooster!C20=""),"",0+Rooster!C20+IF(Rooster!C20&lt;Rooster!B20,1,0))</f>
        <v/>
      </c>
      <c r="S20" s="26">
        <f>IF(OR(Rooster!E20="",Rooster!F20=""),"",1+Rooster!F20+IF(Rooster!F20&lt;Rooster!E20,1,0))</f>
        <v/>
      </c>
      <c r="T20" s="26">
        <f>IF(OR(Rooster!H20="",Rooster!I20=""),"",2+Rooster!I20+IF(Rooster!I20&lt;Rooster!H20,1,0))</f>
        <v/>
      </c>
      <c r="U20" s="26">
        <f>IF(OR(Rooster!K20="",Rooster!L20=""),"",3+Rooster!L20+IF(Rooster!L20&lt;Rooster!K20,1,0))</f>
        <v/>
      </c>
      <c r="V20" s="26">
        <f>IF(OR(Rooster!N20="",Rooster!O20=""),"",4+Rooster!O20+IF(Rooster!O20&lt;Rooster!N20,1,0))</f>
        <v/>
      </c>
      <c r="W20" s="26">
        <f>IF(OR(Rooster!Q20="",Rooster!R20=""),"",5+Rooster!R20+IF(Rooster!R20&lt;Rooster!Q20,1,0))</f>
        <v/>
      </c>
      <c r="X20" s="26">
        <f>IF(OR(Rooster!T20="",Rooster!U20=""),"",6+Rooster!U20+IF(Rooster!U20&lt;Rooster!T20,1,0))</f>
        <v/>
      </c>
      <c r="Y20" s="27">
        <f>IF(OR(L20="",COUNT(R20:R20)=0),"",ROUND((L20-MAX(R20:R20))*24,2))</f>
        <v/>
      </c>
      <c r="Z20" s="27">
        <f>IF(OR(M20="",COUNT(R20:S20)=0),"",ROUND((M20-MAX(R20:S20))*24,2))</f>
        <v/>
      </c>
      <c r="AA20" s="27">
        <f>IF(OR(N20="",COUNT(R20:T20)=0),"",ROUND((N20-MAX(R20:T20))*24,2))</f>
        <v/>
      </c>
      <c r="AB20" s="27">
        <f>IF(OR(O20="",COUNT(R20:U20)=0),"",ROUND((O20-MAX(R20:U20))*24,2))</f>
        <v/>
      </c>
      <c r="AC20" s="27">
        <f>IF(OR(P20="",COUNT(R20:V20)=0),"",ROUND((P20-MAX(R20:V20))*24,2))</f>
        <v/>
      </c>
      <c r="AD20" s="27">
        <f>IF(OR(Q20="",COUNT(R20:W20)=0),"",ROUND((Q20-MAX(R20:W20))*24,2))</f>
        <v/>
      </c>
      <c r="AE20" s="23" t="n"/>
    </row>
    <row r="21">
      <c r="A21" s="23">
        <f>IF(Rooster!A21="","",Rooster!A21)</f>
        <v/>
      </c>
      <c r="B21" s="24">
        <f>IF(Rooster!AD21="","",Rooster!AD21)</f>
        <v/>
      </c>
      <c r="C21" s="24">
        <f>IF(COUNT(Rooster!W21:AC21)=0,"",MAX(Rooster!W21:AC21))</f>
        <v/>
      </c>
      <c r="D21" s="24">
        <f>IF(COUNT(Y21:AD21)=0,"",MIN(Y21:AD21))</f>
        <v/>
      </c>
      <c r="E21" s="24">
        <f>IF(COUNT(Y21:AD21)=0,"",MAX(Y21:AD21))</f>
        <v/>
      </c>
      <c r="F21" s="25">
        <f>IF(C21="","",IF(C21&gt;12,"let op","ok"))</f>
        <v/>
      </c>
      <c r="G21" s="25">
        <f>IF(B21="","",IF(B21&gt;60,"let op","ok"))</f>
        <v/>
      </c>
      <c r="H21" s="25">
        <f>IF(D21="","",IF(D21&lt;8,"te kort",IF(D21&lt;11,"mag 1x per week","ok")))</f>
        <v/>
      </c>
      <c r="I21" s="25">
        <f>IF(E21="","",IF(E21&lt;36,"let op","ok"))</f>
        <v/>
      </c>
      <c r="J21" s="23" t="n"/>
      <c r="K21" s="26">
        <f>IF(OR(Rooster!B21="",Rooster!C21=""),"",0+Rooster!B21)</f>
        <v/>
      </c>
      <c r="L21" s="26">
        <f>IF(OR(Rooster!E21="",Rooster!F21=""),"",1+Rooster!E21)</f>
        <v/>
      </c>
      <c r="M21" s="26">
        <f>IF(OR(Rooster!H21="",Rooster!I21=""),"",2+Rooster!H21)</f>
        <v/>
      </c>
      <c r="N21" s="26">
        <f>IF(OR(Rooster!K21="",Rooster!L21=""),"",3+Rooster!K21)</f>
        <v/>
      </c>
      <c r="O21" s="26">
        <f>IF(OR(Rooster!N21="",Rooster!O21=""),"",4+Rooster!N21)</f>
        <v/>
      </c>
      <c r="P21" s="26">
        <f>IF(OR(Rooster!Q21="",Rooster!R21=""),"",5+Rooster!Q21)</f>
        <v/>
      </c>
      <c r="Q21" s="26">
        <f>IF(OR(Rooster!T21="",Rooster!U21=""),"",6+Rooster!T21)</f>
        <v/>
      </c>
      <c r="R21" s="26">
        <f>IF(OR(Rooster!B21="",Rooster!C21=""),"",0+Rooster!C21+IF(Rooster!C21&lt;Rooster!B21,1,0))</f>
        <v/>
      </c>
      <c r="S21" s="26">
        <f>IF(OR(Rooster!E21="",Rooster!F21=""),"",1+Rooster!F21+IF(Rooster!F21&lt;Rooster!E21,1,0))</f>
        <v/>
      </c>
      <c r="T21" s="26">
        <f>IF(OR(Rooster!H21="",Rooster!I21=""),"",2+Rooster!I21+IF(Rooster!I21&lt;Rooster!H21,1,0))</f>
        <v/>
      </c>
      <c r="U21" s="26">
        <f>IF(OR(Rooster!K21="",Rooster!L21=""),"",3+Rooster!L21+IF(Rooster!L21&lt;Rooster!K21,1,0))</f>
        <v/>
      </c>
      <c r="V21" s="26">
        <f>IF(OR(Rooster!N21="",Rooster!O21=""),"",4+Rooster!O21+IF(Rooster!O21&lt;Rooster!N21,1,0))</f>
        <v/>
      </c>
      <c r="W21" s="26">
        <f>IF(OR(Rooster!Q21="",Rooster!R21=""),"",5+Rooster!R21+IF(Rooster!R21&lt;Rooster!Q21,1,0))</f>
        <v/>
      </c>
      <c r="X21" s="26">
        <f>IF(OR(Rooster!T21="",Rooster!U21=""),"",6+Rooster!U21+IF(Rooster!U21&lt;Rooster!T21,1,0))</f>
        <v/>
      </c>
      <c r="Y21" s="27">
        <f>IF(OR(L21="",COUNT(R21:R21)=0),"",ROUND((L21-MAX(R21:R21))*24,2))</f>
        <v/>
      </c>
      <c r="Z21" s="27">
        <f>IF(OR(M21="",COUNT(R21:S21)=0),"",ROUND((M21-MAX(R21:S21))*24,2))</f>
        <v/>
      </c>
      <c r="AA21" s="27">
        <f>IF(OR(N21="",COUNT(R21:T21)=0),"",ROUND((N21-MAX(R21:T21))*24,2))</f>
        <v/>
      </c>
      <c r="AB21" s="27">
        <f>IF(OR(O21="",COUNT(R21:U21)=0),"",ROUND((O21-MAX(R21:U21))*24,2))</f>
        <v/>
      </c>
      <c r="AC21" s="27">
        <f>IF(OR(P21="",COUNT(R21:V21)=0),"",ROUND((P21-MAX(R21:V21))*24,2))</f>
        <v/>
      </c>
      <c r="AD21" s="27">
        <f>IF(OR(Q21="",COUNT(R21:W21)=0),"",ROUND((Q21-MAX(R21:W21))*24,2))</f>
        <v/>
      </c>
      <c r="AE21" s="23" t="n"/>
    </row>
    <row r="22">
      <c r="A22" s="23">
        <f>IF(Rooster!A22="","",Rooster!A22)</f>
        <v/>
      </c>
      <c r="B22" s="24">
        <f>IF(Rooster!AD22="","",Rooster!AD22)</f>
        <v/>
      </c>
      <c r="C22" s="24">
        <f>IF(COUNT(Rooster!W22:AC22)=0,"",MAX(Rooster!W22:AC22))</f>
        <v/>
      </c>
      <c r="D22" s="24">
        <f>IF(COUNT(Y22:AD22)=0,"",MIN(Y22:AD22))</f>
        <v/>
      </c>
      <c r="E22" s="24">
        <f>IF(COUNT(Y22:AD22)=0,"",MAX(Y22:AD22))</f>
        <v/>
      </c>
      <c r="F22" s="25">
        <f>IF(C22="","",IF(C22&gt;12,"let op","ok"))</f>
        <v/>
      </c>
      <c r="G22" s="25">
        <f>IF(B22="","",IF(B22&gt;60,"let op","ok"))</f>
        <v/>
      </c>
      <c r="H22" s="25">
        <f>IF(D22="","",IF(D22&lt;8,"te kort",IF(D22&lt;11,"mag 1x per week","ok")))</f>
        <v/>
      </c>
      <c r="I22" s="25">
        <f>IF(E22="","",IF(E22&lt;36,"let op","ok"))</f>
        <v/>
      </c>
      <c r="J22" s="23" t="n"/>
      <c r="K22" s="26">
        <f>IF(OR(Rooster!B22="",Rooster!C22=""),"",0+Rooster!B22)</f>
        <v/>
      </c>
      <c r="L22" s="26">
        <f>IF(OR(Rooster!E22="",Rooster!F22=""),"",1+Rooster!E22)</f>
        <v/>
      </c>
      <c r="M22" s="26">
        <f>IF(OR(Rooster!H22="",Rooster!I22=""),"",2+Rooster!H22)</f>
        <v/>
      </c>
      <c r="N22" s="26">
        <f>IF(OR(Rooster!K22="",Rooster!L22=""),"",3+Rooster!K22)</f>
        <v/>
      </c>
      <c r="O22" s="26">
        <f>IF(OR(Rooster!N22="",Rooster!O22=""),"",4+Rooster!N22)</f>
        <v/>
      </c>
      <c r="P22" s="26">
        <f>IF(OR(Rooster!Q22="",Rooster!R22=""),"",5+Rooster!Q22)</f>
        <v/>
      </c>
      <c r="Q22" s="26">
        <f>IF(OR(Rooster!T22="",Rooster!U22=""),"",6+Rooster!T22)</f>
        <v/>
      </c>
      <c r="R22" s="26">
        <f>IF(OR(Rooster!B22="",Rooster!C22=""),"",0+Rooster!C22+IF(Rooster!C22&lt;Rooster!B22,1,0))</f>
        <v/>
      </c>
      <c r="S22" s="26">
        <f>IF(OR(Rooster!E22="",Rooster!F22=""),"",1+Rooster!F22+IF(Rooster!F22&lt;Rooster!E22,1,0))</f>
        <v/>
      </c>
      <c r="T22" s="26">
        <f>IF(OR(Rooster!H22="",Rooster!I22=""),"",2+Rooster!I22+IF(Rooster!I22&lt;Rooster!H22,1,0))</f>
        <v/>
      </c>
      <c r="U22" s="26">
        <f>IF(OR(Rooster!K22="",Rooster!L22=""),"",3+Rooster!L22+IF(Rooster!L22&lt;Rooster!K22,1,0))</f>
        <v/>
      </c>
      <c r="V22" s="26">
        <f>IF(OR(Rooster!N22="",Rooster!O22=""),"",4+Rooster!O22+IF(Rooster!O22&lt;Rooster!N22,1,0))</f>
        <v/>
      </c>
      <c r="W22" s="26">
        <f>IF(OR(Rooster!Q22="",Rooster!R22=""),"",5+Rooster!R22+IF(Rooster!R22&lt;Rooster!Q22,1,0))</f>
        <v/>
      </c>
      <c r="X22" s="26">
        <f>IF(OR(Rooster!T22="",Rooster!U22=""),"",6+Rooster!U22+IF(Rooster!U22&lt;Rooster!T22,1,0))</f>
        <v/>
      </c>
      <c r="Y22" s="27">
        <f>IF(OR(L22="",COUNT(R22:R22)=0),"",ROUND((L22-MAX(R22:R22))*24,2))</f>
        <v/>
      </c>
      <c r="Z22" s="27">
        <f>IF(OR(M22="",COUNT(R22:S22)=0),"",ROUND((M22-MAX(R22:S22))*24,2))</f>
        <v/>
      </c>
      <c r="AA22" s="27">
        <f>IF(OR(N22="",COUNT(R22:T22)=0),"",ROUND((N22-MAX(R22:T22))*24,2))</f>
        <v/>
      </c>
      <c r="AB22" s="27">
        <f>IF(OR(O22="",COUNT(R22:U22)=0),"",ROUND((O22-MAX(R22:U22))*24,2))</f>
        <v/>
      </c>
      <c r="AC22" s="27">
        <f>IF(OR(P22="",COUNT(R22:V22)=0),"",ROUND((P22-MAX(R22:V22))*24,2))</f>
        <v/>
      </c>
      <c r="AD22" s="27">
        <f>IF(OR(Q22="",COUNT(R22:W22)=0),"",ROUND((Q22-MAX(R22:W22))*24,2))</f>
        <v/>
      </c>
      <c r="AE22" s="23" t="n"/>
    </row>
    <row r="23">
      <c r="A23" s="23">
        <f>IF(Rooster!A23="","",Rooster!A23)</f>
        <v/>
      </c>
      <c r="B23" s="24">
        <f>IF(Rooster!AD23="","",Rooster!AD23)</f>
        <v/>
      </c>
      <c r="C23" s="24">
        <f>IF(COUNT(Rooster!W23:AC23)=0,"",MAX(Rooster!W23:AC23))</f>
        <v/>
      </c>
      <c r="D23" s="24">
        <f>IF(COUNT(Y23:AD23)=0,"",MIN(Y23:AD23))</f>
        <v/>
      </c>
      <c r="E23" s="24">
        <f>IF(COUNT(Y23:AD23)=0,"",MAX(Y23:AD23))</f>
        <v/>
      </c>
      <c r="F23" s="25">
        <f>IF(C23="","",IF(C23&gt;12,"let op","ok"))</f>
        <v/>
      </c>
      <c r="G23" s="25">
        <f>IF(B23="","",IF(B23&gt;60,"let op","ok"))</f>
        <v/>
      </c>
      <c r="H23" s="25">
        <f>IF(D23="","",IF(D23&lt;8,"te kort",IF(D23&lt;11,"mag 1x per week","ok")))</f>
        <v/>
      </c>
      <c r="I23" s="25">
        <f>IF(E23="","",IF(E23&lt;36,"let op","ok"))</f>
        <v/>
      </c>
      <c r="J23" s="23" t="n"/>
      <c r="K23" s="26">
        <f>IF(OR(Rooster!B23="",Rooster!C23=""),"",0+Rooster!B23)</f>
        <v/>
      </c>
      <c r="L23" s="26">
        <f>IF(OR(Rooster!E23="",Rooster!F23=""),"",1+Rooster!E23)</f>
        <v/>
      </c>
      <c r="M23" s="26">
        <f>IF(OR(Rooster!H23="",Rooster!I23=""),"",2+Rooster!H23)</f>
        <v/>
      </c>
      <c r="N23" s="26">
        <f>IF(OR(Rooster!K23="",Rooster!L23=""),"",3+Rooster!K23)</f>
        <v/>
      </c>
      <c r="O23" s="26">
        <f>IF(OR(Rooster!N23="",Rooster!O23=""),"",4+Rooster!N23)</f>
        <v/>
      </c>
      <c r="P23" s="26">
        <f>IF(OR(Rooster!Q23="",Rooster!R23=""),"",5+Rooster!Q23)</f>
        <v/>
      </c>
      <c r="Q23" s="26">
        <f>IF(OR(Rooster!T23="",Rooster!U23=""),"",6+Rooster!T23)</f>
        <v/>
      </c>
      <c r="R23" s="26">
        <f>IF(OR(Rooster!B23="",Rooster!C23=""),"",0+Rooster!C23+IF(Rooster!C23&lt;Rooster!B23,1,0))</f>
        <v/>
      </c>
      <c r="S23" s="26">
        <f>IF(OR(Rooster!E23="",Rooster!F23=""),"",1+Rooster!F23+IF(Rooster!F23&lt;Rooster!E23,1,0))</f>
        <v/>
      </c>
      <c r="T23" s="26">
        <f>IF(OR(Rooster!H23="",Rooster!I23=""),"",2+Rooster!I23+IF(Rooster!I23&lt;Rooster!H23,1,0))</f>
        <v/>
      </c>
      <c r="U23" s="26">
        <f>IF(OR(Rooster!K23="",Rooster!L23=""),"",3+Rooster!L23+IF(Rooster!L23&lt;Rooster!K23,1,0))</f>
        <v/>
      </c>
      <c r="V23" s="26">
        <f>IF(OR(Rooster!N23="",Rooster!O23=""),"",4+Rooster!O23+IF(Rooster!O23&lt;Rooster!N23,1,0))</f>
        <v/>
      </c>
      <c r="W23" s="26">
        <f>IF(OR(Rooster!Q23="",Rooster!R23=""),"",5+Rooster!R23+IF(Rooster!R23&lt;Rooster!Q23,1,0))</f>
        <v/>
      </c>
      <c r="X23" s="26">
        <f>IF(OR(Rooster!T23="",Rooster!U23=""),"",6+Rooster!U23+IF(Rooster!U23&lt;Rooster!T23,1,0))</f>
        <v/>
      </c>
      <c r="Y23" s="27">
        <f>IF(OR(L23="",COUNT(R23:R23)=0),"",ROUND((L23-MAX(R23:R23))*24,2))</f>
        <v/>
      </c>
      <c r="Z23" s="27">
        <f>IF(OR(M23="",COUNT(R23:S23)=0),"",ROUND((M23-MAX(R23:S23))*24,2))</f>
        <v/>
      </c>
      <c r="AA23" s="27">
        <f>IF(OR(N23="",COUNT(R23:T23)=0),"",ROUND((N23-MAX(R23:T23))*24,2))</f>
        <v/>
      </c>
      <c r="AB23" s="27">
        <f>IF(OR(O23="",COUNT(R23:U23)=0),"",ROUND((O23-MAX(R23:U23))*24,2))</f>
        <v/>
      </c>
      <c r="AC23" s="27">
        <f>IF(OR(P23="",COUNT(R23:V23)=0),"",ROUND((P23-MAX(R23:V23))*24,2))</f>
        <v/>
      </c>
      <c r="AD23" s="27">
        <f>IF(OR(Q23="",COUNT(R23:W23)=0),"",ROUND((Q23-MAX(R23:W23))*24,2))</f>
        <v/>
      </c>
      <c r="AE23" s="23" t="n"/>
    </row>
    <row r="24">
      <c r="A24" s="23">
        <f>IF(Rooster!A24="","",Rooster!A24)</f>
        <v/>
      </c>
      <c r="B24" s="24">
        <f>IF(Rooster!AD24="","",Rooster!AD24)</f>
        <v/>
      </c>
      <c r="C24" s="24">
        <f>IF(COUNT(Rooster!W24:AC24)=0,"",MAX(Rooster!W24:AC24))</f>
        <v/>
      </c>
      <c r="D24" s="24">
        <f>IF(COUNT(Y24:AD24)=0,"",MIN(Y24:AD24))</f>
        <v/>
      </c>
      <c r="E24" s="24">
        <f>IF(COUNT(Y24:AD24)=0,"",MAX(Y24:AD24))</f>
        <v/>
      </c>
      <c r="F24" s="25">
        <f>IF(C24="","",IF(C24&gt;12,"let op","ok"))</f>
        <v/>
      </c>
      <c r="G24" s="25">
        <f>IF(B24="","",IF(B24&gt;60,"let op","ok"))</f>
        <v/>
      </c>
      <c r="H24" s="25">
        <f>IF(D24="","",IF(D24&lt;8,"te kort",IF(D24&lt;11,"mag 1x per week","ok")))</f>
        <v/>
      </c>
      <c r="I24" s="25">
        <f>IF(E24="","",IF(E24&lt;36,"let op","ok"))</f>
        <v/>
      </c>
      <c r="J24" s="23" t="n"/>
      <c r="K24" s="26">
        <f>IF(OR(Rooster!B24="",Rooster!C24=""),"",0+Rooster!B24)</f>
        <v/>
      </c>
      <c r="L24" s="26">
        <f>IF(OR(Rooster!E24="",Rooster!F24=""),"",1+Rooster!E24)</f>
        <v/>
      </c>
      <c r="M24" s="26">
        <f>IF(OR(Rooster!H24="",Rooster!I24=""),"",2+Rooster!H24)</f>
        <v/>
      </c>
      <c r="N24" s="26">
        <f>IF(OR(Rooster!K24="",Rooster!L24=""),"",3+Rooster!K24)</f>
        <v/>
      </c>
      <c r="O24" s="26">
        <f>IF(OR(Rooster!N24="",Rooster!O24=""),"",4+Rooster!N24)</f>
        <v/>
      </c>
      <c r="P24" s="26">
        <f>IF(OR(Rooster!Q24="",Rooster!R24=""),"",5+Rooster!Q24)</f>
        <v/>
      </c>
      <c r="Q24" s="26">
        <f>IF(OR(Rooster!T24="",Rooster!U24=""),"",6+Rooster!T24)</f>
        <v/>
      </c>
      <c r="R24" s="26">
        <f>IF(OR(Rooster!B24="",Rooster!C24=""),"",0+Rooster!C24+IF(Rooster!C24&lt;Rooster!B24,1,0))</f>
        <v/>
      </c>
      <c r="S24" s="26">
        <f>IF(OR(Rooster!E24="",Rooster!F24=""),"",1+Rooster!F24+IF(Rooster!F24&lt;Rooster!E24,1,0))</f>
        <v/>
      </c>
      <c r="T24" s="26">
        <f>IF(OR(Rooster!H24="",Rooster!I24=""),"",2+Rooster!I24+IF(Rooster!I24&lt;Rooster!H24,1,0))</f>
        <v/>
      </c>
      <c r="U24" s="26">
        <f>IF(OR(Rooster!K24="",Rooster!L24=""),"",3+Rooster!L24+IF(Rooster!L24&lt;Rooster!K24,1,0))</f>
        <v/>
      </c>
      <c r="V24" s="26">
        <f>IF(OR(Rooster!N24="",Rooster!O24=""),"",4+Rooster!O24+IF(Rooster!O24&lt;Rooster!N24,1,0))</f>
        <v/>
      </c>
      <c r="W24" s="26">
        <f>IF(OR(Rooster!Q24="",Rooster!R24=""),"",5+Rooster!R24+IF(Rooster!R24&lt;Rooster!Q24,1,0))</f>
        <v/>
      </c>
      <c r="X24" s="26">
        <f>IF(OR(Rooster!T24="",Rooster!U24=""),"",6+Rooster!U24+IF(Rooster!U24&lt;Rooster!T24,1,0))</f>
        <v/>
      </c>
      <c r="Y24" s="27">
        <f>IF(OR(L24="",COUNT(R24:R24)=0),"",ROUND((L24-MAX(R24:R24))*24,2))</f>
        <v/>
      </c>
      <c r="Z24" s="27">
        <f>IF(OR(M24="",COUNT(R24:S24)=0),"",ROUND((M24-MAX(R24:S24))*24,2))</f>
        <v/>
      </c>
      <c r="AA24" s="27">
        <f>IF(OR(N24="",COUNT(R24:T24)=0),"",ROUND((N24-MAX(R24:T24))*24,2))</f>
        <v/>
      </c>
      <c r="AB24" s="27">
        <f>IF(OR(O24="",COUNT(R24:U24)=0),"",ROUND((O24-MAX(R24:U24))*24,2))</f>
        <v/>
      </c>
      <c r="AC24" s="27">
        <f>IF(OR(P24="",COUNT(R24:V24)=0),"",ROUND((P24-MAX(R24:V24))*24,2))</f>
        <v/>
      </c>
      <c r="AD24" s="27">
        <f>IF(OR(Q24="",COUNT(R24:W24)=0),"",ROUND((Q24-MAX(R24:W24))*24,2))</f>
        <v/>
      </c>
      <c r="AE24" s="23" t="n"/>
    </row>
    <row r="26" ht="28" customHeight="1">
      <c r="A26" s="28" t="inlineStr">
        <is>
          <t>Leeg betekent: niet te bepalen uit dit rooster. Iemand met één dienst in de week heeft geen rust tússen twee diensten, en dan valt er niets te toetsen.</t>
        </is>
      </c>
    </row>
    <row r="27" ht="28" customHeight="1">
      <c r="A27" s="28" t="inlineStr">
        <is>
          <t>'Langste rust' is de langste aaneengesloten onderbreking binnen deze week. De wet vraagt 36 uur aaneengesloten per zeven dagen, of 72 uur per veertien dagen — die tweede variant ziet dit blad niet, want het kijkt naar één week.</t>
        </is>
      </c>
    </row>
    <row r="28" ht="28" customHeight="1">
      <c r="A28" s="28" t="inlineStr">
        <is>
          <t>De rust vóór maandag staat er niet bij: die hangt aan de dienst van de zondag ervóór, en die staat in het rooster van vorige week.</t>
        </is>
      </c>
    </row>
  </sheetData>
  <mergeCells count="3">
    <mergeCell ref="Y4:AD4"/>
    <mergeCell ref="R4:X4"/>
    <mergeCell ref="K4:Q4"/>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29"/>
  <sheetViews>
    <sheetView showGridLines="0" workbookViewId="0">
      <selection activeCell="A1" sqref="A1"/>
    </sheetView>
  </sheetViews>
  <sheetFormatPr baseColWidth="8" defaultRowHeight="15"/>
  <cols>
    <col width="100" customWidth="1" min="1" max="1"/>
  </cols>
  <sheetData>
    <row r="1">
      <c r="A1" s="1" t="inlineStr">
        <is>
          <t>Toelichting</t>
        </is>
      </c>
    </row>
    <row r="2">
      <c r="A2" s="29" t="inlineStr">
        <is>
          <t>Waar dit sjabloon voor is</t>
        </is>
      </c>
    </row>
    <row r="3" ht="60" customHeight="1">
      <c r="A3" s="30" t="inlineStr">
        <is>
          <t>Een werkrooster voor één week en maximaal vijftien medewerkers, met daarnaast een blad dat het rooster toetst aan de Arbeidstijdenwet. Bewust zonder bedragen: dit plant tijd, geen loon.</t>
        </is>
      </c>
    </row>
    <row r="5">
      <c r="A5" s="29" t="inlineStr">
        <is>
          <t>Zo vul je hem in</t>
        </is>
      </c>
    </row>
    <row r="6" ht="28" customHeight="1">
      <c r="A6" s="30" t="inlineStr">
        <is>
          <t>1. Vul op het blad Rooster de afdeling in en de maandag van de week. De datums boven de dagen vullen zichzelf.</t>
        </is>
      </c>
    </row>
    <row r="7" ht="28" customHeight="1">
      <c r="A7" s="30" t="inlineStr">
        <is>
          <t>2. Zet de medewerkers in kolom A, één per rij.</t>
        </is>
      </c>
    </row>
    <row r="8" ht="28" customHeight="1">
      <c r="A8" s="30" t="inlineStr">
        <is>
          <t>3. Vul per dag begin, einde en pauze in minuten. Een dienst die na middernacht eindigt vul je gewoon in: 22:00 tot 06:00 telt door naar de volgende dag.</t>
        </is>
      </c>
    </row>
    <row r="9" ht="28" customHeight="1">
      <c r="A9" s="30" t="inlineStr">
        <is>
          <t>4. De uren per dag, het weektotaal en de hele toets rekenen zichzelf uit. Pas die kolommen niet aan.</t>
        </is>
      </c>
    </row>
    <row r="10">
      <c r="A10" s="29" t="inlineStr">
        <is>
          <t>Wat het tweede blad toetst</t>
        </is>
      </c>
    </row>
    <row r="11" ht="60" customHeight="1">
      <c r="A11" s="30" t="inlineStr">
        <is>
          <t>Vier dingen, per medewerker: of een dienst langer duurt dan 12 uur, of de week boven 60 uur uitkomt, of de rust tussen twee diensten onder 11 uur zakt, en of er ergens in de week 36 uur aaneengesloten rust zit.</t>
        </is>
      </c>
    </row>
    <row r="13" ht="60" customHeight="1">
      <c r="A13" s="30" t="inlineStr">
        <is>
          <t>Bij de rust staan drie uitkomsten in plaats van twee. Per etmaal hoort er 11 uur aaneengesloten rust te zijn, maar eens per zeven dagen mag dat worden ingekort tot 8 uur. Een rust van negen uur is dus niet meteen fout — hij is wel meteen de enige die je die week nog hebt. Onder de 8 uur is het hoe dan ook te kort.</t>
        </is>
      </c>
    </row>
    <row r="15">
      <c r="A15" s="29" t="inlineStr">
        <is>
          <t>Waarom het signalering is en geen goedkeuring</t>
        </is>
      </c>
    </row>
    <row r="16" ht="60" customHeight="1">
      <c r="A16" s="30" t="inlineStr">
        <is>
          <t>Dit blad kijkt naar één week, en naar de standaardnormen voor volwassen werknemers. Het gemiddelde van 48 uur over zestien weken ziet het niet, want dat loopt over meer roosters heen. Nachtdiensten kennen hun eigen, strengere grenzen. Voor jongeren onder de achttien gelden andere regels, en een cao mag strenger zijn dan de wet. Een rij met overal 'ok' betekent dus: geen van de vier dingen die dit blad kan zien, gaat mis.</t>
        </is>
      </c>
    </row>
    <row r="18">
      <c r="A18" s="29" t="inlineStr">
        <is>
          <t>De tussenstappen staan er met opzet bij</t>
        </is>
      </c>
    </row>
    <row r="19" ht="60" customHeight="1">
      <c r="A19" s="30" t="inlineStr">
        <is>
          <t>Rechts van de uitkomst staan het begin- en eindmoment per dag en de rust vóór elke dag. Wie een signalering niet vertrouwt, moet kunnen zien waar hij vandaan komt. Een getal dat je niet kunt narekenen, is geen antwoord.</t>
        </is>
      </c>
    </row>
    <row r="21">
      <c r="A21" s="29" t="inlineStr">
        <is>
          <t>Wat dit sjabloon niet doet</t>
        </is>
      </c>
    </row>
    <row r="22" ht="60" customHeight="1">
      <c r="A22" s="30" t="inlineStr">
        <is>
          <t>Het houdt geen verlofsaldo bij, het registreert niet wat er werkelijk is gewerkt, en het is geen juridisch advies. Voor het eerste is er een verlofsaldo-sjabloon, voor het tweede een urenstaat — allebei gratis op celtucom.com.</t>
        </is>
      </c>
    </row>
    <row r="24" ht="60" customHeight="1">
      <c r="A24" s="30" t="inlineStr">
        <is>
          <t>En het rekent met kloktijden. In de nacht dat de klok wordt verzet duurt het etmaal 23 of 25 uur, dus de dienstlengte en de rust erna kloppen die ene nacht niet. Corrigeer die regel met de hand.</t>
        </is>
      </c>
    </row>
    <row r="26">
      <c r="A26" s="29" t="inlineStr">
        <is>
          <t>Wanneer een spreadsheet gaat schuiven</t>
        </is>
      </c>
    </row>
    <row r="27" ht="60" customHeight="1">
      <c r="A27" s="30" t="inlineStr">
        <is>
          <t>Zolang het om één team en één week gaat, werkt een bestand als dit prima. Het wordt lastig zodra het rooster elke week verandert, zodra medewerkers hun eigen beschikbaarheid moeten doorgeven, en zodra je wilt weten of het gedraaide rooster ook is wat er werkelijk is gewerkt. Dan is de vraag niet meer of het rooster klopt, maar wie de laatste versie heeft.</t>
        </is>
      </c>
    </row>
    <row r="29">
      <c r="A29" s="31" t="inlineStr">
        <is>
          <t>Gemaakt door Celtucom · celtucom.com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2026-10-05T03:21:57Z</dcterms:created>
  <dcterms:modified xsi:type="dcterms:W3CDTF">2026-10-05T03:21:57Z</dcterms:modified>
</cp:coreProperties>
</file>